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4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L50" i="1" l="1"/>
  <c r="J50" i="1"/>
  <c r="G50" i="1"/>
  <c r="J32" i="1"/>
  <c r="G33" i="1" l="1"/>
  <c r="L87" i="1"/>
  <c r="L48" i="1"/>
  <c r="G82" i="1"/>
  <c r="L32" i="1"/>
  <c r="L33" i="1"/>
  <c r="L42" i="1"/>
  <c r="J49" i="1"/>
  <c r="J48" i="1"/>
  <c r="G49" i="1"/>
  <c r="G48" i="1"/>
  <c r="I85" i="1" l="1"/>
  <c r="F85" i="1"/>
  <c r="I78" i="1"/>
  <c r="F78" i="1"/>
  <c r="I69" i="1"/>
  <c r="F69" i="1"/>
  <c r="I63" i="1"/>
  <c r="F63" i="1"/>
  <c r="I52" i="1"/>
  <c r="F52" i="1"/>
  <c r="G53" i="1"/>
  <c r="I47" i="1"/>
  <c r="F47" i="1"/>
  <c r="I40" i="1"/>
  <c r="F40" i="1"/>
  <c r="I27" i="1"/>
  <c r="F27" i="1"/>
  <c r="I22" i="1"/>
  <c r="F22" i="1"/>
  <c r="I18" i="1"/>
  <c r="F18" i="1"/>
  <c r="I5" i="1"/>
  <c r="F5" i="1"/>
  <c r="I103" i="1" l="1"/>
  <c r="F103" i="1"/>
  <c r="D47" i="1"/>
  <c r="L64" i="1" l="1"/>
  <c r="L65" i="1"/>
  <c r="L66" i="1"/>
  <c r="L67" i="1"/>
  <c r="L28" i="1"/>
  <c r="L29" i="1"/>
  <c r="L30" i="1"/>
  <c r="L31" i="1"/>
  <c r="L34" i="1"/>
  <c r="L35" i="1"/>
  <c r="L37" i="1"/>
  <c r="L38" i="1"/>
  <c r="L23" i="1"/>
  <c r="L24" i="1"/>
  <c r="L25" i="1"/>
  <c r="L19" i="1"/>
  <c r="L20" i="1"/>
  <c r="L15" i="1"/>
  <c r="L16" i="1"/>
  <c r="L6" i="1"/>
  <c r="L7" i="1"/>
  <c r="L8" i="1"/>
  <c r="L9" i="1"/>
  <c r="L10" i="1"/>
  <c r="L12" i="1"/>
  <c r="L13" i="1"/>
  <c r="L14" i="1"/>
  <c r="L86" i="1"/>
  <c r="L88" i="1"/>
  <c r="L89" i="1"/>
  <c r="L79" i="1"/>
  <c r="L80" i="1"/>
  <c r="L82" i="1"/>
  <c r="L83" i="1"/>
  <c r="L70" i="1"/>
  <c r="L71" i="1"/>
  <c r="L72" i="1"/>
  <c r="L73" i="1"/>
  <c r="L74" i="1"/>
  <c r="L75" i="1"/>
  <c r="L53" i="1"/>
  <c r="L54" i="1"/>
  <c r="L55" i="1"/>
  <c r="L56" i="1"/>
  <c r="L57" i="1"/>
  <c r="L58" i="1"/>
  <c r="L59" i="1"/>
  <c r="L60" i="1"/>
  <c r="L61" i="1"/>
  <c r="L49" i="1"/>
  <c r="L41" i="1"/>
  <c r="L43" i="1"/>
  <c r="L44" i="1"/>
  <c r="L45" i="1"/>
  <c r="J86" i="1"/>
  <c r="J87" i="1"/>
  <c r="J88" i="1"/>
  <c r="J89" i="1"/>
  <c r="J83" i="1"/>
  <c r="J82" i="1"/>
  <c r="J80" i="1"/>
  <c r="J79" i="1"/>
  <c r="J70" i="1"/>
  <c r="J71" i="1"/>
  <c r="J72" i="1"/>
  <c r="J73" i="1"/>
  <c r="J74" i="1"/>
  <c r="J75" i="1"/>
  <c r="J67" i="1"/>
  <c r="J66" i="1"/>
  <c r="J65" i="1"/>
  <c r="J64" i="1"/>
  <c r="J61" i="1"/>
  <c r="J60" i="1"/>
  <c r="J59" i="1"/>
  <c r="J58" i="1"/>
  <c r="J57" i="1"/>
  <c r="J56" i="1"/>
  <c r="J55" i="1"/>
  <c r="J54" i="1"/>
  <c r="J53" i="1"/>
  <c r="J45" i="1"/>
  <c r="J44" i="1"/>
  <c r="J43" i="1"/>
  <c r="J42" i="1"/>
  <c r="J28" i="1"/>
  <c r="J29" i="1"/>
  <c r="J30" i="1"/>
  <c r="J31" i="1"/>
  <c r="J33" i="1"/>
  <c r="J34" i="1"/>
  <c r="J35" i="1"/>
  <c r="J37" i="1"/>
  <c r="J38" i="1"/>
  <c r="J25" i="1"/>
  <c r="J24" i="1"/>
  <c r="J23" i="1"/>
  <c r="J20" i="1"/>
  <c r="J19" i="1"/>
  <c r="J16" i="1"/>
  <c r="J15" i="1"/>
  <c r="J14" i="1"/>
  <c r="J13" i="1"/>
  <c r="J12" i="1"/>
  <c r="J10" i="1"/>
  <c r="J9" i="1"/>
  <c r="J8" i="1"/>
  <c r="J7" i="1"/>
  <c r="J6" i="1"/>
  <c r="G86" i="1"/>
  <c r="G87" i="1"/>
  <c r="G88" i="1"/>
  <c r="G89" i="1"/>
  <c r="G79" i="1"/>
  <c r="G80" i="1"/>
  <c r="G83" i="1"/>
  <c r="G70" i="1"/>
  <c r="G71" i="1"/>
  <c r="G72" i="1"/>
  <c r="G73" i="1"/>
  <c r="G74" i="1"/>
  <c r="G75" i="1"/>
  <c r="G64" i="1"/>
  <c r="G65" i="1"/>
  <c r="G66" i="1"/>
  <c r="G67" i="1"/>
  <c r="G54" i="1"/>
  <c r="G55" i="1"/>
  <c r="G56" i="1"/>
  <c r="G57" i="1"/>
  <c r="G58" i="1"/>
  <c r="G59" i="1"/>
  <c r="G60" i="1"/>
  <c r="G61" i="1"/>
  <c r="G41" i="1"/>
  <c r="G42" i="1"/>
  <c r="G43" i="1"/>
  <c r="G44" i="1"/>
  <c r="G45" i="1"/>
  <c r="G28" i="1"/>
  <c r="G29" i="1"/>
  <c r="G30" i="1"/>
  <c r="G31" i="1"/>
  <c r="G34" i="1"/>
  <c r="G35" i="1"/>
  <c r="G37" i="1"/>
  <c r="G38" i="1"/>
  <c r="G23" i="1"/>
  <c r="G24" i="1"/>
  <c r="G25" i="1"/>
  <c r="G19" i="1"/>
  <c r="G20" i="1"/>
  <c r="G6" i="1"/>
  <c r="G7" i="1"/>
  <c r="G8" i="1"/>
  <c r="G9" i="1"/>
  <c r="G10" i="1"/>
  <c r="G12" i="1"/>
  <c r="G13" i="1"/>
  <c r="G14" i="1"/>
  <c r="G15" i="1"/>
  <c r="G16" i="1"/>
  <c r="C98" i="1" l="1"/>
  <c r="D98" i="1"/>
  <c r="E98" i="1"/>
  <c r="H98" i="1"/>
  <c r="K98" i="1"/>
  <c r="K18" i="1" l="1"/>
  <c r="L18" i="1" s="1"/>
  <c r="D96" i="1" l="1"/>
  <c r="E96" i="1"/>
  <c r="H96" i="1"/>
  <c r="K96" i="1"/>
  <c r="D91" i="1"/>
  <c r="E91" i="1"/>
  <c r="H91" i="1"/>
  <c r="K91" i="1"/>
  <c r="D85" i="1"/>
  <c r="E85" i="1"/>
  <c r="G85" i="1" s="1"/>
  <c r="H85" i="1"/>
  <c r="J85" i="1" s="1"/>
  <c r="K85" i="1"/>
  <c r="L85" i="1" s="1"/>
  <c r="D78" i="1"/>
  <c r="E78" i="1"/>
  <c r="G78" i="1" s="1"/>
  <c r="H78" i="1"/>
  <c r="J78" i="1" s="1"/>
  <c r="K78" i="1"/>
  <c r="L78" i="1" s="1"/>
  <c r="D69" i="1"/>
  <c r="E69" i="1"/>
  <c r="H69" i="1"/>
  <c r="K69" i="1"/>
  <c r="D63" i="1"/>
  <c r="E63" i="1"/>
  <c r="G63" i="1" s="1"/>
  <c r="H63" i="1"/>
  <c r="J63" i="1" s="1"/>
  <c r="K63" i="1"/>
  <c r="L63" i="1" s="1"/>
  <c r="D52" i="1"/>
  <c r="E52" i="1"/>
  <c r="G52" i="1" s="1"/>
  <c r="H52" i="1"/>
  <c r="J52" i="1" s="1"/>
  <c r="K52" i="1"/>
  <c r="L52" i="1" s="1"/>
  <c r="E47" i="1"/>
  <c r="G47" i="1" s="1"/>
  <c r="H47" i="1"/>
  <c r="J47" i="1" s="1"/>
  <c r="K47" i="1"/>
  <c r="L47" i="1" s="1"/>
  <c r="D40" i="1"/>
  <c r="E40" i="1"/>
  <c r="G40" i="1" s="1"/>
  <c r="H40" i="1"/>
  <c r="J40" i="1" s="1"/>
  <c r="K40" i="1"/>
  <c r="L40" i="1" s="1"/>
  <c r="D27" i="1"/>
  <c r="E27" i="1"/>
  <c r="G27" i="1" s="1"/>
  <c r="H27" i="1"/>
  <c r="J27" i="1" s="1"/>
  <c r="K27" i="1"/>
  <c r="L27" i="1" s="1"/>
  <c r="D22" i="1"/>
  <c r="E22" i="1"/>
  <c r="G22" i="1" s="1"/>
  <c r="H22" i="1"/>
  <c r="J22" i="1" s="1"/>
  <c r="K22" i="1"/>
  <c r="L22" i="1" s="1"/>
  <c r="D18" i="1"/>
  <c r="E18" i="1"/>
  <c r="G18" i="1" s="1"/>
  <c r="H18" i="1"/>
  <c r="J18" i="1" s="1"/>
  <c r="D5" i="1"/>
  <c r="E5" i="1"/>
  <c r="G5" i="1" s="1"/>
  <c r="H5" i="1"/>
  <c r="J5" i="1" s="1"/>
  <c r="K5" i="1"/>
  <c r="L5" i="1" s="1"/>
  <c r="C96" i="1" l="1"/>
  <c r="H103" i="1"/>
  <c r="J103" i="1" s="1"/>
  <c r="K103" i="1"/>
  <c r="L103" i="1" s="1"/>
  <c r="C91" i="1"/>
  <c r="C85" i="1"/>
  <c r="C78" i="1"/>
  <c r="C69" i="1"/>
  <c r="C63" i="1"/>
  <c r="C52" i="1"/>
  <c r="C47" i="1"/>
  <c r="C40" i="1"/>
  <c r="C27" i="1"/>
  <c r="C22" i="1"/>
  <c r="C18" i="1"/>
  <c r="C5" i="1"/>
  <c r="C103" i="1" l="1"/>
  <c r="D103" i="1"/>
  <c r="E103" i="1"/>
  <c r="G103" i="1" s="1"/>
</calcChain>
</file>

<file path=xl/sharedStrings.xml><?xml version="1.0" encoding="utf-8"?>
<sst xmlns="http://schemas.openxmlformats.org/spreadsheetml/2006/main" count="187" uniqueCount="183">
  <si>
    <t>Наименование разделов, подразделов</t>
  </si>
  <si>
    <t xml:space="preserve">Код
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</si>
  <si>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</si>
  <si>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</si>
  <si>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</si>
  <si>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</si>
  <si>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</si>
  <si>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</si>
  <si>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</si>
  <si>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Фундаментальные исследования</t>
  </si>
  <si>
    <t>Резервные фонды</t>
  </si>
  <si>
    <t>Прикладные научные исследования в области общегосударственных вопросов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</si>
  <si>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</si>
  <si>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</si>
  <si>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</si>
  <si>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</si>
  <si>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</si>
  <si>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</si>
  <si>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</si>
  <si>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</si>
  <si>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</si>
  <si>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Топливно-энергетический комплекс</t>
  </si>
  <si>
    <t>Воспроизводство минерально-сырьевой базы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</si>
  <si>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</si>
  <si>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</si>
  <si>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</si>
  <si>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</si>
  <si>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</si>
  <si>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</si>
  <si>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</si>
  <si>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</si>
  <si>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</si>
  <si>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</si>
  <si>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</si>
  <si>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</si>
  <si>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</si>
  <si>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</si>
  <si>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</si>
  <si>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</si>
  <si>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</si>
  <si>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</si>
  <si>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</si>
  <si>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</si>
  <si>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</si>
  <si>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Высшее образование</t>
  </si>
  <si>
    <t>Молодежная политика</t>
  </si>
  <si>
    <t>Другие вопросы в области образования</t>
  </si>
  <si>
    <t>Культура</t>
  </si>
  <si>
    <t>Здравоохранение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</si>
  <si>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</si>
  <si>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</si>
  <si>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</si>
  <si>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</si>
  <si>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</si>
  <si>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Прикладные научные исследования в области здравоохранения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</si>
  <si>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</si>
  <si>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</si>
  <si>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</si>
  <si>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</si>
  <si>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</si>
  <si>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</si>
  <si>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</si>
  <si>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</si>
  <si>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</si>
  <si>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</si>
  <si>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</si>
  <si>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</si>
  <si>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</si>
  <si>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</si>
  <si>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</si>
  <si>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</si>
  <si>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</si>
  <si>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</si>
  <si>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</si>
  <si>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</si>
  <si>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</si>
  <si>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ИТОГО РАСХОДОВ</t>
  </si>
  <si>
    <t>0100</t>
  </si>
  <si>
    <t>0102</t>
  </si>
  <si>
    <t>0103</t>
  </si>
  <si>
    <t>0104</t>
  </si>
  <si>
    <t>0105</t>
  </si>
  <si>
    <t>0106</t>
  </si>
  <si>
    <t>0107</t>
  </si>
  <si>
    <t>0110</t>
  </si>
  <si>
    <t>0111</t>
  </si>
  <si>
    <t>0112</t>
  </si>
  <si>
    <t>0113</t>
  </si>
  <si>
    <t>0200</t>
  </si>
  <si>
    <t>0203</t>
  </si>
  <si>
    <t>0204</t>
  </si>
  <si>
    <t>0300</t>
  </si>
  <si>
    <t>0309</t>
  </si>
  <si>
    <t>0310</t>
  </si>
  <si>
    <t>0314</t>
  </si>
  <si>
    <t>0400</t>
  </si>
  <si>
    <t>0401</t>
  </si>
  <si>
    <t>0402</t>
  </si>
  <si>
    <t>0404</t>
  </si>
  <si>
    <t>0405</t>
  </si>
  <si>
    <t>0406</t>
  </si>
  <si>
    <t>0407</t>
  </si>
  <si>
    <t>0408</t>
  </si>
  <si>
    <t>0409</t>
  </si>
  <si>
    <t>0410</t>
  </si>
  <si>
    <t>0412</t>
  </si>
  <si>
    <t>0500</t>
  </si>
  <si>
    <t>0501</t>
  </si>
  <si>
    <t>0502</t>
  </si>
  <si>
    <t>0503</t>
  </si>
  <si>
    <t>0504</t>
  </si>
  <si>
    <t>0505</t>
  </si>
  <si>
    <t>0600</t>
  </si>
  <si>
    <t>0603</t>
  </si>
  <si>
    <t>0605</t>
  </si>
  <si>
    <t>0700</t>
  </si>
  <si>
    <t>0701</t>
  </si>
  <si>
    <t>0702</t>
  </si>
  <si>
    <t>0703</t>
  </si>
  <si>
    <t>0704</t>
  </si>
  <si>
    <t>0705</t>
  </si>
  <si>
    <t>0706</t>
  </si>
  <si>
    <t>0707</t>
  </si>
  <si>
    <t>0709</t>
  </si>
  <si>
    <t>0800</t>
  </si>
  <si>
    <t>0801</t>
  </si>
  <si>
    <t>0804</t>
  </si>
  <si>
    <t>0900</t>
  </si>
  <si>
    <t>0901</t>
  </si>
  <si>
    <t>0902</t>
  </si>
  <si>
    <t>0904</t>
  </si>
  <si>
    <t>0905</t>
  </si>
  <si>
    <t>0906</t>
  </si>
  <si>
    <t>0908</t>
  </si>
  <si>
    <t>0909</t>
  </si>
  <si>
    <t>1000</t>
  </si>
  <si>
    <t>1001</t>
  </si>
  <si>
    <t>1002</t>
  </si>
  <si>
    <t>1003</t>
  </si>
  <si>
    <t>1004</t>
  </si>
  <si>
    <t>1006</t>
  </si>
  <si>
    <t>1100</t>
  </si>
  <si>
    <t>1101</t>
  </si>
  <si>
    <t>1102</t>
  </si>
  <si>
    <t>1103</t>
  </si>
  <si>
    <t>1105</t>
  </si>
  <si>
    <t>1200</t>
  </si>
  <si>
    <t>1201</t>
  </si>
  <si>
    <t>1202</t>
  </si>
  <si>
    <t>1204</t>
  </si>
  <si>
    <t>1300</t>
  </si>
  <si>
    <t>1301</t>
  </si>
  <si>
    <t>1400</t>
  </si>
  <si>
    <t>1401</t>
  </si>
  <si>
    <t>1402</t>
  </si>
  <si>
    <t>1403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</si>
  <si>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</si>
  <si>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культуры, кинематографии</t>
  </si>
  <si>
    <t>Культура, кинематография</t>
  </si>
  <si>
    <t>Межбюджетные трансферты общего характера бюджетам бюджетной системы Российской Федерации</t>
  </si>
  <si>
    <t>Международные отношения и международное сотрудничество</t>
  </si>
  <si>
    <t>0108</t>
  </si>
  <si>
    <t>0411</t>
  </si>
  <si>
    <t>Прикладные научные исследования в области национальной экономики</t>
  </si>
  <si>
    <t>Кинематография</t>
  </si>
  <si>
    <t>0802</t>
  </si>
  <si>
    <t>Прикладные научные исследования в области культуры, кинематографии</t>
  </si>
  <si>
    <t>0803</t>
  </si>
  <si>
    <t>Прикладные научные исследования в области образования</t>
  </si>
  <si>
    <t>0708</t>
  </si>
  <si>
    <t>(руб.)</t>
  </si>
  <si>
    <t>Решение - проект</t>
  </si>
  <si>
    <t>% к решению</t>
  </si>
  <si>
    <t>0602</t>
  </si>
  <si>
    <t>Сбор, удаление отходов и очистка сточных вод</t>
  </si>
  <si>
    <t>Cведения о расходах бюджета городского округа Лотошино Московской области по разделам и подразделам классификации расходов на 2023 год и на плановый период 2024 и 2025 годов в сравнении с ожидаемым исполнением за 2022 год и отчетом за 2021 год</t>
  </si>
  <si>
    <t>2021 год (отчет)</t>
  </si>
  <si>
    <t xml:space="preserve">  Ожидаемое исполнение 2022 года</t>
  </si>
  <si>
    <t xml:space="preserve">План на очередной 2023 год </t>
  </si>
  <si>
    <t>План на очередной 2024 год</t>
  </si>
  <si>
    <t>План на очередной 2025 год</t>
  </si>
  <si>
    <t>Уточнение бюджета  №4 от 16.09.2022 №367/44</t>
  </si>
  <si>
    <t>% к решению- проекту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</si>
</sst>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р_."/>
    <numFmt numFmtId="165" formatCode="#,##0.0"/>
    <numFmt numFmtId="166" formatCode="#,##0.00_ ;[Red]\-#,##0.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</font>
    <font>
      <i/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justify" vertical="center" wrapText="1"/>
    </xf>
    <xf numFmtId="164" fontId="5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vertical="center" wrapText="1"/>
    </xf>
    <xf numFmtId="166" fontId="9" fillId="3" borderId="2" xfId="0" applyNumberFormat="1" applyFont="1" applyFill="1" applyBorder="1" applyAlignment="1">
      <alignment vertical="center"/>
    </xf>
    <xf numFmtId="166" fontId="9" fillId="3" borderId="2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3"/>
  <sheetViews>
    <sheetView tabSelected="1" zoomScaleNormal="100" workbookViewId="0">
      <pane ySplit="4" topLeftCell="A52" activePane="bottomLeft" state="frozen"/>
      <selection pane="bottomLeft" activeCell="L82" sqref="L82"/>
    </sheetView>
  </sheetViews>
  <sheetFormatPr defaultRowHeight="15" x14ac:dyDescent="0.25"/>
  <cols>
    <col min="1" max="1" width="35.5703125" style="1" customWidth="1"/>
    <col min="2" max="2" width="9.140625" style="2"/>
    <col min="3" max="3" width="15" style="2" customWidth="1"/>
    <col min="4" max="4" width="18.42578125" style="2" customWidth="1"/>
    <col min="5" max="5" width="18.140625" style="3" customWidth="1"/>
    <col min="6" max="7" width="17.140625" style="3" customWidth="1"/>
    <col min="8" max="8" width="17.42578125" style="2" customWidth="1"/>
    <col min="9" max="10" width="15.5703125" style="2" customWidth="1"/>
    <col min="11" max="11" width="16.85546875" style="2" customWidth="1"/>
    <col min="12" max="12" width="13.7109375" style="1" customWidth="1"/>
    <col min="13" max="16384" width="9.140625" style="1"/>
  </cols>
  <sheetData>
    <row r="1" spans="1:12" ht="46.15" customHeight="1" x14ac:dyDescent="0.25">
      <c r="A1" s="31" t="s">
        <v>175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x14ac:dyDescent="0.25">
      <c r="L2" s="4" t="s">
        <v>170</v>
      </c>
    </row>
    <row r="3" spans="1:12" ht="29.25" customHeight="1" x14ac:dyDescent="0.25">
      <c r="A3" s="35" t="s">
        <v>0</v>
      </c>
      <c r="B3" s="35" t="s">
        <v>1</v>
      </c>
      <c r="C3" s="38" t="s">
        <v>176</v>
      </c>
      <c r="D3" s="36" t="s">
        <v>177</v>
      </c>
      <c r="E3" s="40" t="s">
        <v>178</v>
      </c>
      <c r="F3" s="41"/>
      <c r="G3" s="42"/>
      <c r="H3" s="40" t="s">
        <v>179</v>
      </c>
      <c r="I3" s="41"/>
      <c r="J3" s="42"/>
      <c r="K3" s="43" t="s">
        <v>180</v>
      </c>
      <c r="L3" s="44"/>
    </row>
    <row r="4" spans="1:12" ht="54.75" customHeight="1" x14ac:dyDescent="0.25">
      <c r="A4" s="35"/>
      <c r="B4" s="35"/>
      <c r="C4" s="39"/>
      <c r="D4" s="37"/>
      <c r="E4" s="24" t="s">
        <v>181</v>
      </c>
      <c r="F4" s="24" t="s">
        <v>171</v>
      </c>
      <c r="G4" s="23" t="s">
        <v>172</v>
      </c>
      <c r="H4" s="24" t="s">
        <v>181</v>
      </c>
      <c r="I4" s="24" t="s">
        <v>171</v>
      </c>
      <c r="J4" s="24" t="s">
        <v>172</v>
      </c>
      <c r="K4" s="24" t="s">
        <v>171</v>
      </c>
      <c r="L4" s="23" t="s">
        <v>182</v>
      </c>
    </row>
    <row r="5" spans="1:12" ht="21" customHeight="1" x14ac:dyDescent="0.25">
      <c r="A5" s="9" t="s">
        <v>2</v>
      </c>
      <c r="B5" s="10" t="s">
        <v>77</v>
      </c>
      <c r="C5" s="5">
        <f>SUM(C6:C16)</f>
        <v>158331524.31</v>
      </c>
      <c r="D5" s="5">
        <f>SUM(D6:D16)</f>
        <v>170496746.23000002</v>
      </c>
      <c r="E5" s="20">
        <f>SUM(E6:E16)</f>
        <v>153218272.51999998</v>
      </c>
      <c r="F5" s="20">
        <f>SUM(F6:F16)</f>
        <v>176922655</v>
      </c>
      <c r="G5" s="6">
        <f>F5/E5*100</f>
        <v>115.47098925613186</v>
      </c>
      <c r="H5" s="20">
        <f>SUM(H6:H16)</f>
        <v>147965757.51999998</v>
      </c>
      <c r="I5" s="20">
        <f>SUM(I6:I16)</f>
        <v>172507050</v>
      </c>
      <c r="J5" s="6">
        <f>I5/H5*100</f>
        <v>116.58579180164901</v>
      </c>
      <c r="K5" s="20">
        <f>SUM(K6:K16)</f>
        <v>171729585</v>
      </c>
      <c r="L5" s="6">
        <f>K5/I5*100</f>
        <v>99.549314071511859</v>
      </c>
    </row>
    <row r="6" spans="1:12" ht="51" x14ac:dyDescent="0.25">
      <c r="A6" s="11" t="s">
        <v>3</v>
      </c>
      <c r="B6" s="12" t="s">
        <v>78</v>
      </c>
      <c r="C6" s="18">
        <v>2702103.79</v>
      </c>
      <c r="D6" s="19">
        <v>2488595</v>
      </c>
      <c r="E6" s="21">
        <v>2171898</v>
      </c>
      <c r="F6" s="21">
        <v>2193618</v>
      </c>
      <c r="G6" s="8">
        <f t="shared" ref="G6:G16" si="0">F6/E6*100</f>
        <v>101.00004696353145</v>
      </c>
      <c r="H6" s="21">
        <v>2171898</v>
      </c>
      <c r="I6" s="21">
        <v>2193618</v>
      </c>
      <c r="J6" s="8">
        <f t="shared" ref="J6:J16" si="1">I6/H6*100</f>
        <v>101.00004696353145</v>
      </c>
      <c r="K6" s="21">
        <v>2193618</v>
      </c>
      <c r="L6" s="8">
        <f t="shared" ref="L6:L13" si="2">K6/I6*100</f>
        <v>100</v>
      </c>
    </row>
    <row r="7" spans="1:12" ht="63.75" x14ac:dyDescent="0.25">
      <c r="A7" s="11" t="s">
        <v>4</v>
      </c>
      <c r="B7" s="12" t="s">
        <v>79</v>
      </c>
      <c r="C7" s="18">
        <v>932123.3</v>
      </c>
      <c r="D7" s="19">
        <v>1254598</v>
      </c>
      <c r="E7" s="21">
        <v>1641394</v>
      </c>
      <c r="F7" s="21">
        <v>1783300</v>
      </c>
      <c r="G7" s="8">
        <f t="shared" si="0"/>
        <v>108.64545624024457</v>
      </c>
      <c r="H7" s="21">
        <v>1641394</v>
      </c>
      <c r="I7" s="21">
        <v>1659300</v>
      </c>
      <c r="J7" s="8">
        <f t="shared" si="1"/>
        <v>101.09090200159132</v>
      </c>
      <c r="K7" s="21">
        <v>1659300</v>
      </c>
      <c r="L7" s="8">
        <f t="shared" si="2"/>
        <v>100</v>
      </c>
    </row>
    <row r="8" spans="1:12" ht="76.5" x14ac:dyDescent="0.25">
      <c r="A8" s="11" t="s">
        <v>5</v>
      </c>
      <c r="B8" s="12" t="s">
        <v>80</v>
      </c>
      <c r="C8" s="18">
        <v>48476361.82</v>
      </c>
      <c r="D8" s="19">
        <v>59163381.829999998</v>
      </c>
      <c r="E8" s="21">
        <v>52105875.219999999</v>
      </c>
      <c r="F8" s="21">
        <v>56472207</v>
      </c>
      <c r="G8" s="8">
        <f t="shared" si="0"/>
        <v>108.37973023495833</v>
      </c>
      <c r="H8" s="21">
        <v>52105875.219999999</v>
      </c>
      <c r="I8" s="21">
        <v>56447207</v>
      </c>
      <c r="J8" s="8">
        <f t="shared" si="1"/>
        <v>108.33175100057363</v>
      </c>
      <c r="K8" s="21">
        <v>56402207</v>
      </c>
      <c r="L8" s="8">
        <f t="shared" si="2"/>
        <v>99.920279492305085</v>
      </c>
    </row>
    <row r="9" spans="1:12" hidden="1" x14ac:dyDescent="0.25">
      <c r="A9" s="11" t="s">
        <v>6</v>
      </c>
      <c r="B9" s="12" t="s">
        <v>81</v>
      </c>
      <c r="C9" s="7"/>
      <c r="D9" s="7"/>
      <c r="E9" s="21"/>
      <c r="F9" s="21"/>
      <c r="G9" s="8" t="e">
        <f t="shared" si="0"/>
        <v>#DIV/0!</v>
      </c>
      <c r="H9" s="21"/>
      <c r="I9" s="21"/>
      <c r="J9" s="8" t="e">
        <f t="shared" si="1"/>
        <v>#DIV/0!</v>
      </c>
      <c r="K9" s="21"/>
      <c r="L9" s="8" t="e">
        <f t="shared" si="2"/>
        <v>#DIV/0!</v>
      </c>
    </row>
    <row r="10" spans="1:12" ht="51" x14ac:dyDescent="0.25">
      <c r="A10" s="11" t="s">
        <v>7</v>
      </c>
      <c r="B10" s="12" t="s">
        <v>82</v>
      </c>
      <c r="C10" s="18">
        <v>14340529.93</v>
      </c>
      <c r="D10" s="19">
        <v>15881469</v>
      </c>
      <c r="E10" s="21">
        <v>15714041</v>
      </c>
      <c r="F10" s="21">
        <v>15874700</v>
      </c>
      <c r="G10" s="8">
        <f t="shared" si="0"/>
        <v>101.02239137596752</v>
      </c>
      <c r="H10" s="21">
        <v>15237526</v>
      </c>
      <c r="I10" s="21">
        <v>15973100</v>
      </c>
      <c r="J10" s="8">
        <f t="shared" si="1"/>
        <v>104.82738470799001</v>
      </c>
      <c r="K10" s="21">
        <v>16127484</v>
      </c>
      <c r="L10" s="8">
        <f t="shared" si="2"/>
        <v>100.96652497010598</v>
      </c>
    </row>
    <row r="11" spans="1:12" ht="25.5" x14ac:dyDescent="0.25">
      <c r="A11" s="11" t="s">
        <v>8</v>
      </c>
      <c r="B11" s="12" t="s">
        <v>83</v>
      </c>
      <c r="C11" s="7">
        <v>661780.19999999995</v>
      </c>
      <c r="D11" s="7">
        <v>1203705.2</v>
      </c>
      <c r="E11" s="21">
        <v>0</v>
      </c>
      <c r="F11" s="22">
        <v>0</v>
      </c>
      <c r="G11" s="8">
        <v>0</v>
      </c>
      <c r="H11" s="21">
        <v>0</v>
      </c>
      <c r="I11" s="21">
        <v>0</v>
      </c>
      <c r="J11" s="8">
        <v>0</v>
      </c>
      <c r="K11" s="21">
        <v>0</v>
      </c>
      <c r="L11" s="8">
        <v>0</v>
      </c>
    </row>
    <row r="12" spans="1:12" ht="25.5" hidden="1" x14ac:dyDescent="0.25">
      <c r="A12" s="11" t="s">
        <v>160</v>
      </c>
      <c r="B12" s="12" t="s">
        <v>161</v>
      </c>
      <c r="C12" s="7"/>
      <c r="D12" s="7"/>
      <c r="E12" s="21"/>
      <c r="F12" s="22"/>
      <c r="G12" s="8" t="e">
        <f t="shared" si="0"/>
        <v>#DIV/0!</v>
      </c>
      <c r="H12" s="21"/>
      <c r="I12" s="21"/>
      <c r="J12" s="8" t="e">
        <f t="shared" si="1"/>
        <v>#DIV/0!</v>
      </c>
      <c r="K12" s="21"/>
      <c r="L12" s="8" t="e">
        <f t="shared" si="2"/>
        <v>#DIV/0!</v>
      </c>
    </row>
    <row r="13" spans="1:12" hidden="1" x14ac:dyDescent="0.25">
      <c r="A13" s="11" t="s">
        <v>9</v>
      </c>
      <c r="B13" s="12" t="s">
        <v>84</v>
      </c>
      <c r="C13" s="7"/>
      <c r="D13" s="7"/>
      <c r="E13" s="21"/>
      <c r="F13" s="21"/>
      <c r="G13" s="8" t="e">
        <f t="shared" si="0"/>
        <v>#DIV/0!</v>
      </c>
      <c r="H13" s="21"/>
      <c r="I13" s="21"/>
      <c r="J13" s="8" t="e">
        <f t="shared" si="1"/>
        <v>#DIV/0!</v>
      </c>
      <c r="K13" s="21"/>
      <c r="L13" s="8" t="e">
        <f t="shared" si="2"/>
        <v>#DIV/0!</v>
      </c>
    </row>
    <row r="14" spans="1:12" x14ac:dyDescent="0.25">
      <c r="A14" s="11" t="s">
        <v>10</v>
      </c>
      <c r="B14" s="12" t="s">
        <v>85</v>
      </c>
      <c r="C14" s="18">
        <v>0</v>
      </c>
      <c r="D14" s="19">
        <v>0</v>
      </c>
      <c r="E14" s="21">
        <v>1000000</v>
      </c>
      <c r="F14" s="21">
        <v>500000</v>
      </c>
      <c r="G14" s="8">
        <f t="shared" si="0"/>
        <v>50</v>
      </c>
      <c r="H14" s="21">
        <v>1000000</v>
      </c>
      <c r="I14" s="21">
        <v>500000</v>
      </c>
      <c r="J14" s="8">
        <f t="shared" si="1"/>
        <v>50</v>
      </c>
      <c r="K14" s="21">
        <v>500000</v>
      </c>
      <c r="L14" s="8">
        <f>K14/I14*100</f>
        <v>100</v>
      </c>
    </row>
    <row r="15" spans="1:12" ht="25.5" hidden="1" x14ac:dyDescent="0.25">
      <c r="A15" s="11" t="s">
        <v>11</v>
      </c>
      <c r="B15" s="12" t="s">
        <v>86</v>
      </c>
      <c r="C15" s="7"/>
      <c r="D15" s="7"/>
      <c r="E15" s="21"/>
      <c r="F15" s="21"/>
      <c r="G15" s="8" t="e">
        <f t="shared" si="0"/>
        <v>#DIV/0!</v>
      </c>
      <c r="H15" s="21"/>
      <c r="I15" s="21"/>
      <c r="J15" s="8" t="e">
        <f t="shared" si="1"/>
        <v>#DIV/0!</v>
      </c>
      <c r="K15" s="21"/>
      <c r="L15" s="8" t="e">
        <f t="shared" ref="L15:L16" si="3">K15/I15*100</f>
        <v>#DIV/0!</v>
      </c>
    </row>
    <row r="16" spans="1:12" x14ac:dyDescent="0.25">
      <c r="A16" s="11" t="s">
        <v>12</v>
      </c>
      <c r="B16" s="12" t="s">
        <v>87</v>
      </c>
      <c r="C16" s="18">
        <v>91218625.269999996</v>
      </c>
      <c r="D16" s="19">
        <v>90504997.200000003</v>
      </c>
      <c r="E16" s="21">
        <v>80585064.299999997</v>
      </c>
      <c r="F16" s="21">
        <v>100098830</v>
      </c>
      <c r="G16" s="8">
        <f t="shared" si="0"/>
        <v>124.21511463632351</v>
      </c>
      <c r="H16" s="21">
        <v>75809064.299999997</v>
      </c>
      <c r="I16" s="21">
        <v>95733825</v>
      </c>
      <c r="J16" s="8">
        <f t="shared" si="1"/>
        <v>126.28282103727273</v>
      </c>
      <c r="K16" s="21">
        <v>94846976</v>
      </c>
      <c r="L16" s="8">
        <f t="shared" si="3"/>
        <v>99.073630454021867</v>
      </c>
    </row>
    <row r="17" spans="1:12" x14ac:dyDescent="0.25">
      <c r="A17" s="25"/>
      <c r="B17" s="26"/>
      <c r="C17" s="26"/>
      <c r="D17" s="26"/>
      <c r="E17" s="26"/>
      <c r="F17" s="26"/>
      <c r="G17" s="26"/>
      <c r="H17" s="26"/>
      <c r="I17" s="26"/>
      <c r="J17" s="26"/>
      <c r="K17" s="27"/>
      <c r="L17" s="8"/>
    </row>
    <row r="18" spans="1:12" x14ac:dyDescent="0.25">
      <c r="A18" s="9" t="s">
        <v>13</v>
      </c>
      <c r="B18" s="10" t="s">
        <v>88</v>
      </c>
      <c r="C18" s="5">
        <f>C19+C20</f>
        <v>988793.45</v>
      </c>
      <c r="D18" s="5">
        <f t="shared" ref="D18:I18" si="4">D19+D20</f>
        <v>1422000</v>
      </c>
      <c r="E18" s="20">
        <f t="shared" si="4"/>
        <v>1469000</v>
      </c>
      <c r="F18" s="20">
        <f t="shared" si="4"/>
        <v>1543030</v>
      </c>
      <c r="G18" s="6">
        <f>F18/E18*100</f>
        <v>105.03948264125256</v>
      </c>
      <c r="H18" s="20">
        <f t="shared" si="4"/>
        <v>1519000</v>
      </c>
      <c r="I18" s="20">
        <f t="shared" si="4"/>
        <v>1609160</v>
      </c>
      <c r="J18" s="6">
        <f>I18/H18*100</f>
        <v>105.93548387096774</v>
      </c>
      <c r="K18" s="20">
        <f>K19+K20</f>
        <v>1663560</v>
      </c>
      <c r="L18" s="6">
        <f>K18/I18*100</f>
        <v>103.38064580277909</v>
      </c>
    </row>
    <row r="19" spans="1:12" ht="25.5" x14ac:dyDescent="0.25">
      <c r="A19" s="11" t="s">
        <v>14</v>
      </c>
      <c r="B19" s="12" t="s">
        <v>89</v>
      </c>
      <c r="C19" s="18">
        <v>954816.57</v>
      </c>
      <c r="D19" s="19">
        <v>1360000</v>
      </c>
      <c r="E19" s="21">
        <v>1407000</v>
      </c>
      <c r="F19" s="21">
        <v>1479030</v>
      </c>
      <c r="G19" s="8">
        <f t="shared" ref="G19:G20" si="5">F19/E19*100</f>
        <v>105.11940298507463</v>
      </c>
      <c r="H19" s="21">
        <v>1457000</v>
      </c>
      <c r="I19" s="21">
        <v>1545160</v>
      </c>
      <c r="J19" s="8">
        <f t="shared" ref="J19:J20" si="6">I19/H19*100</f>
        <v>106.05078929306795</v>
      </c>
      <c r="K19" s="21">
        <v>1599560</v>
      </c>
      <c r="L19" s="8">
        <f t="shared" ref="L19:L20" si="7">K19/I19*100</f>
        <v>103.52067099847264</v>
      </c>
    </row>
    <row r="20" spans="1:12" x14ac:dyDescent="0.25">
      <c r="A20" s="11" t="s">
        <v>15</v>
      </c>
      <c r="B20" s="12" t="s">
        <v>90</v>
      </c>
      <c r="C20" s="18">
        <v>33976.879999999997</v>
      </c>
      <c r="D20" s="19">
        <v>62000</v>
      </c>
      <c r="E20" s="21">
        <v>62000</v>
      </c>
      <c r="F20" s="21">
        <v>64000</v>
      </c>
      <c r="G20" s="8">
        <f t="shared" si="5"/>
        <v>103.2258064516129</v>
      </c>
      <c r="H20" s="21">
        <v>62000</v>
      </c>
      <c r="I20" s="21">
        <v>64000</v>
      </c>
      <c r="J20" s="8">
        <f t="shared" si="6"/>
        <v>103.2258064516129</v>
      </c>
      <c r="K20" s="21">
        <v>64000</v>
      </c>
      <c r="L20" s="8">
        <f t="shared" si="7"/>
        <v>100</v>
      </c>
    </row>
    <row r="21" spans="1:12" ht="15.6" customHeight="1" x14ac:dyDescent="0.25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7"/>
      <c r="L21" s="8"/>
    </row>
    <row r="22" spans="1:12" ht="25.5" x14ac:dyDescent="0.25">
      <c r="A22" s="9" t="s">
        <v>16</v>
      </c>
      <c r="B22" s="10" t="s">
        <v>91</v>
      </c>
      <c r="C22" s="5">
        <f>SUM(C23:C25)</f>
        <v>7297808.0999999996</v>
      </c>
      <c r="D22" s="5">
        <f t="shared" ref="D22:K22" si="8">SUM(D23:D25)</f>
        <v>10469637</v>
      </c>
      <c r="E22" s="20">
        <f t="shared" si="8"/>
        <v>7731073</v>
      </c>
      <c r="F22" s="20">
        <f t="shared" si="8"/>
        <v>9693451</v>
      </c>
      <c r="G22" s="6">
        <f>F22/E22*100</f>
        <v>125.38299664225134</v>
      </c>
      <c r="H22" s="20">
        <f t="shared" si="8"/>
        <v>7731073</v>
      </c>
      <c r="I22" s="20">
        <f t="shared" si="8"/>
        <v>10128209</v>
      </c>
      <c r="J22" s="6">
        <f>I22/H22*100</f>
        <v>131.00651099789124</v>
      </c>
      <c r="K22" s="20">
        <f t="shared" si="8"/>
        <v>10459879</v>
      </c>
      <c r="L22" s="6">
        <f>K22/I22*100</f>
        <v>103.27471520384306</v>
      </c>
    </row>
    <row r="23" spans="1:12" ht="51" x14ac:dyDescent="0.25">
      <c r="A23" s="11" t="s">
        <v>156</v>
      </c>
      <c r="B23" s="12" t="s">
        <v>92</v>
      </c>
      <c r="C23" s="18">
        <v>4624850.82</v>
      </c>
      <c r="D23" s="19">
        <v>5553975.5499999998</v>
      </c>
      <c r="E23" s="21">
        <v>5442073</v>
      </c>
      <c r="F23" s="21">
        <v>6208960</v>
      </c>
      <c r="G23" s="8">
        <f t="shared" ref="G23:G25" si="9">F23/E23*100</f>
        <v>114.09181758495338</v>
      </c>
      <c r="H23" s="21">
        <v>5442073</v>
      </c>
      <c r="I23" s="21">
        <v>6333359</v>
      </c>
      <c r="J23" s="8">
        <f t="shared" ref="J23:J25" si="10">I23/H23*100</f>
        <v>116.37769283873993</v>
      </c>
      <c r="K23" s="21">
        <v>6428139</v>
      </c>
      <c r="L23" s="8">
        <f t="shared" ref="L23:L25" si="11">K23/I23*100</f>
        <v>101.49652025094424</v>
      </c>
    </row>
    <row r="24" spans="1:12" x14ac:dyDescent="0.25">
      <c r="A24" s="11" t="s">
        <v>17</v>
      </c>
      <c r="B24" s="12" t="s">
        <v>93</v>
      </c>
      <c r="C24" s="18">
        <v>1375301.64</v>
      </c>
      <c r="D24" s="19">
        <v>3252422.45</v>
      </c>
      <c r="E24" s="21">
        <v>1126000</v>
      </c>
      <c r="F24" s="21">
        <v>1538477</v>
      </c>
      <c r="G24" s="8">
        <f t="shared" si="9"/>
        <v>136.63206039076377</v>
      </c>
      <c r="H24" s="21">
        <v>1126000</v>
      </c>
      <c r="I24" s="21">
        <v>1680858</v>
      </c>
      <c r="J24" s="8">
        <f t="shared" si="10"/>
        <v>149.27690941385436</v>
      </c>
      <c r="K24" s="21">
        <v>1789697</v>
      </c>
      <c r="L24" s="8">
        <f t="shared" si="11"/>
        <v>106.47520492510371</v>
      </c>
    </row>
    <row r="25" spans="1:12" ht="38.25" x14ac:dyDescent="0.25">
      <c r="A25" s="11" t="s">
        <v>18</v>
      </c>
      <c r="B25" s="12" t="s">
        <v>94</v>
      </c>
      <c r="C25" s="18">
        <v>1297655.6399999999</v>
      </c>
      <c r="D25" s="19">
        <v>1663239</v>
      </c>
      <c r="E25" s="21">
        <v>1163000</v>
      </c>
      <c r="F25" s="21">
        <v>1946014</v>
      </c>
      <c r="G25" s="8">
        <f t="shared" si="9"/>
        <v>167.32708512467755</v>
      </c>
      <c r="H25" s="21">
        <v>1163000</v>
      </c>
      <c r="I25" s="21">
        <v>2113992</v>
      </c>
      <c r="J25" s="8">
        <f t="shared" si="10"/>
        <v>181.77059329320721</v>
      </c>
      <c r="K25" s="21">
        <v>2242043</v>
      </c>
      <c r="L25" s="8">
        <f t="shared" si="11"/>
        <v>106.0573076908522</v>
      </c>
    </row>
    <row r="26" spans="1:12" x14ac:dyDescent="0.25">
      <c r="A26" s="25"/>
      <c r="B26" s="26"/>
      <c r="C26" s="26"/>
      <c r="D26" s="26"/>
      <c r="E26" s="26"/>
      <c r="F26" s="26"/>
      <c r="G26" s="26"/>
      <c r="H26" s="26"/>
      <c r="I26" s="26"/>
      <c r="J26" s="26"/>
      <c r="K26" s="27"/>
      <c r="L26" s="8"/>
    </row>
    <row r="27" spans="1:12" x14ac:dyDescent="0.25">
      <c r="A27" s="9" t="s">
        <v>19</v>
      </c>
      <c r="B27" s="10" t="s">
        <v>95</v>
      </c>
      <c r="C27" s="5">
        <f>SUM(C28:C38)</f>
        <v>186199209.67000002</v>
      </c>
      <c r="D27" s="5">
        <f t="shared" ref="D27:K27" si="12">SUM(D28:D38)</f>
        <v>118301526.91</v>
      </c>
      <c r="E27" s="20">
        <f t="shared" si="12"/>
        <v>115771825</v>
      </c>
      <c r="F27" s="20">
        <f t="shared" si="12"/>
        <v>159455714</v>
      </c>
      <c r="G27" s="6">
        <f>F27/E27*100</f>
        <v>137.73274628779498</v>
      </c>
      <c r="H27" s="20">
        <f t="shared" si="12"/>
        <v>115085295</v>
      </c>
      <c r="I27" s="20">
        <f t="shared" si="12"/>
        <v>152527259</v>
      </c>
      <c r="J27" s="6">
        <f>I27/H27*100</f>
        <v>132.53409916531908</v>
      </c>
      <c r="K27" s="20">
        <f t="shared" si="12"/>
        <v>145266530</v>
      </c>
      <c r="L27" s="6">
        <f>K27/I27*100</f>
        <v>95.239717118367679</v>
      </c>
    </row>
    <row r="28" spans="1:12" hidden="1" x14ac:dyDescent="0.25">
      <c r="A28" s="11" t="s">
        <v>20</v>
      </c>
      <c r="B28" s="12" t="s">
        <v>96</v>
      </c>
      <c r="C28" s="7"/>
      <c r="D28" s="7"/>
      <c r="E28" s="22"/>
      <c r="F28" s="22"/>
      <c r="G28" s="6" t="e">
        <f t="shared" ref="G28:G38" si="13">F28/E28*100</f>
        <v>#DIV/0!</v>
      </c>
      <c r="H28" s="21"/>
      <c r="I28" s="21"/>
      <c r="J28" s="6" t="e">
        <f t="shared" ref="J28:J38" si="14">I28/H28*100</f>
        <v>#DIV/0!</v>
      </c>
      <c r="K28" s="21"/>
      <c r="L28" s="8" t="e">
        <f t="shared" ref="L28:L38" si="15">K28/I28*100</f>
        <v>#DIV/0!</v>
      </c>
    </row>
    <row r="29" spans="1:12" hidden="1" x14ac:dyDescent="0.25">
      <c r="A29" s="13" t="s">
        <v>21</v>
      </c>
      <c r="B29" s="12" t="s">
        <v>97</v>
      </c>
      <c r="C29" s="7"/>
      <c r="D29" s="7"/>
      <c r="E29" s="21"/>
      <c r="F29" s="21"/>
      <c r="G29" s="6" t="e">
        <f t="shared" si="13"/>
        <v>#DIV/0!</v>
      </c>
      <c r="H29" s="21"/>
      <c r="I29" s="21"/>
      <c r="J29" s="6" t="e">
        <f t="shared" si="14"/>
        <v>#DIV/0!</v>
      </c>
      <c r="K29" s="21"/>
      <c r="L29" s="8" t="e">
        <f t="shared" si="15"/>
        <v>#DIV/0!</v>
      </c>
    </row>
    <row r="30" spans="1:12" ht="25.5" hidden="1" x14ac:dyDescent="0.25">
      <c r="A30" s="11" t="s">
        <v>22</v>
      </c>
      <c r="B30" s="12" t="s">
        <v>98</v>
      </c>
      <c r="C30" s="7"/>
      <c r="D30" s="7"/>
      <c r="E30" s="21"/>
      <c r="F30" s="21"/>
      <c r="G30" s="6" t="e">
        <f t="shared" si="13"/>
        <v>#DIV/0!</v>
      </c>
      <c r="H30" s="21"/>
      <c r="I30" s="21"/>
      <c r="J30" s="6" t="e">
        <f t="shared" si="14"/>
        <v>#DIV/0!</v>
      </c>
      <c r="K30" s="21"/>
      <c r="L30" s="8" t="e">
        <f t="shared" si="15"/>
        <v>#DIV/0!</v>
      </c>
    </row>
    <row r="31" spans="1:12" x14ac:dyDescent="0.25">
      <c r="A31" s="11" t="s">
        <v>23</v>
      </c>
      <c r="B31" s="12" t="s">
        <v>99</v>
      </c>
      <c r="C31" s="18">
        <v>452773.65</v>
      </c>
      <c r="D31" s="19">
        <v>628000</v>
      </c>
      <c r="E31" s="21">
        <v>628000</v>
      </c>
      <c r="F31" s="21">
        <v>549000</v>
      </c>
      <c r="G31" s="8">
        <f t="shared" si="13"/>
        <v>87.420382165605091</v>
      </c>
      <c r="H31" s="21">
        <v>628000</v>
      </c>
      <c r="I31" s="21">
        <v>549000</v>
      </c>
      <c r="J31" s="8">
        <f t="shared" si="14"/>
        <v>87.420382165605091</v>
      </c>
      <c r="K31" s="21">
        <v>549000</v>
      </c>
      <c r="L31" s="8">
        <f t="shared" si="15"/>
        <v>100</v>
      </c>
    </row>
    <row r="32" spans="1:12" x14ac:dyDescent="0.25">
      <c r="A32" s="11" t="s">
        <v>24</v>
      </c>
      <c r="B32" s="12" t="s">
        <v>100</v>
      </c>
      <c r="C32" s="7">
        <v>1622109.75</v>
      </c>
      <c r="D32" s="7">
        <v>951486.91</v>
      </c>
      <c r="E32" s="21">
        <v>91350</v>
      </c>
      <c r="F32" s="21">
        <v>100000</v>
      </c>
      <c r="G32" s="8">
        <v>0</v>
      </c>
      <c r="H32" s="21">
        <v>91350</v>
      </c>
      <c r="I32" s="21">
        <v>100000</v>
      </c>
      <c r="J32" s="8">
        <f t="shared" si="14"/>
        <v>109.46907498631637</v>
      </c>
      <c r="K32" s="21">
        <v>100000</v>
      </c>
      <c r="L32" s="8">
        <f t="shared" si="15"/>
        <v>100</v>
      </c>
    </row>
    <row r="33" spans="1:12" x14ac:dyDescent="0.25">
      <c r="A33" s="11" t="s">
        <v>25</v>
      </c>
      <c r="B33" s="12" t="s">
        <v>101</v>
      </c>
      <c r="C33" s="18">
        <v>827411</v>
      </c>
      <c r="D33" s="19">
        <v>899855</v>
      </c>
      <c r="E33" s="21">
        <v>899855</v>
      </c>
      <c r="F33" s="21">
        <v>900000</v>
      </c>
      <c r="G33" s="8">
        <f t="shared" si="13"/>
        <v>100.01611370720838</v>
      </c>
      <c r="H33" s="21">
        <v>899855</v>
      </c>
      <c r="I33" s="21">
        <v>900000</v>
      </c>
      <c r="J33" s="8">
        <f t="shared" si="14"/>
        <v>100.01611370720838</v>
      </c>
      <c r="K33" s="21">
        <v>900000</v>
      </c>
      <c r="L33" s="8">
        <f t="shared" si="15"/>
        <v>100</v>
      </c>
    </row>
    <row r="34" spans="1:12" x14ac:dyDescent="0.25">
      <c r="A34" s="11" t="s">
        <v>26</v>
      </c>
      <c r="B34" s="12" t="s">
        <v>102</v>
      </c>
      <c r="C34" s="18">
        <v>58116337.189999998</v>
      </c>
      <c r="D34" s="19">
        <v>44904269</v>
      </c>
      <c r="E34" s="21">
        <v>45040280</v>
      </c>
      <c r="F34" s="21">
        <v>47183180</v>
      </c>
      <c r="G34" s="8">
        <f t="shared" si="13"/>
        <v>104.75774129290494</v>
      </c>
      <c r="H34" s="21">
        <v>46078950</v>
      </c>
      <c r="I34" s="21">
        <v>48352970</v>
      </c>
      <c r="J34" s="8">
        <f t="shared" si="14"/>
        <v>104.93505168846077</v>
      </c>
      <c r="K34" s="21">
        <v>49221530</v>
      </c>
      <c r="L34" s="8">
        <f t="shared" si="15"/>
        <v>101.79629090002125</v>
      </c>
    </row>
    <row r="35" spans="1:12" x14ac:dyDescent="0.25">
      <c r="A35" s="11" t="s">
        <v>27</v>
      </c>
      <c r="B35" s="12" t="s">
        <v>103</v>
      </c>
      <c r="C35" s="18">
        <v>120060788.18000001</v>
      </c>
      <c r="D35" s="19">
        <v>66969116</v>
      </c>
      <c r="E35" s="21">
        <v>66697200</v>
      </c>
      <c r="F35" s="21">
        <v>106421810</v>
      </c>
      <c r="G35" s="8">
        <f t="shared" si="13"/>
        <v>159.55963668639762</v>
      </c>
      <c r="H35" s="21">
        <v>65872000</v>
      </c>
      <c r="I35" s="21">
        <v>100052289</v>
      </c>
      <c r="J35" s="8">
        <f t="shared" si="14"/>
        <v>151.88894978139422</v>
      </c>
      <c r="K35" s="21">
        <v>92823000</v>
      </c>
      <c r="L35" s="8">
        <f t="shared" si="15"/>
        <v>92.774489147369735</v>
      </c>
    </row>
    <row r="36" spans="1:12" x14ac:dyDescent="0.25">
      <c r="A36" s="11" t="s">
        <v>28</v>
      </c>
      <c r="B36" s="12" t="s">
        <v>104</v>
      </c>
      <c r="C36" s="18">
        <v>2176000</v>
      </c>
      <c r="D36" s="19">
        <v>0</v>
      </c>
      <c r="E36" s="21">
        <v>0</v>
      </c>
      <c r="F36" s="21">
        <v>0</v>
      </c>
      <c r="G36" s="8">
        <v>0</v>
      </c>
      <c r="H36" s="21">
        <v>0</v>
      </c>
      <c r="I36" s="21">
        <v>0</v>
      </c>
      <c r="J36" s="8">
        <v>0</v>
      </c>
      <c r="K36" s="21">
        <v>0</v>
      </c>
      <c r="L36" s="8">
        <v>0</v>
      </c>
    </row>
    <row r="37" spans="1:12" ht="25.5" hidden="1" x14ac:dyDescent="0.25">
      <c r="A37" s="11" t="s">
        <v>163</v>
      </c>
      <c r="B37" s="12" t="s">
        <v>162</v>
      </c>
      <c r="C37" s="7"/>
      <c r="D37" s="7"/>
      <c r="E37" s="21"/>
      <c r="F37" s="21"/>
      <c r="G37" s="8" t="e">
        <f t="shared" si="13"/>
        <v>#DIV/0!</v>
      </c>
      <c r="H37" s="21"/>
      <c r="I37" s="21"/>
      <c r="J37" s="8" t="e">
        <f t="shared" si="14"/>
        <v>#DIV/0!</v>
      </c>
      <c r="K37" s="21"/>
      <c r="L37" s="8" t="e">
        <f t="shared" si="15"/>
        <v>#DIV/0!</v>
      </c>
    </row>
    <row r="38" spans="1:12" ht="25.5" x14ac:dyDescent="0.25">
      <c r="A38" s="11" t="s">
        <v>29</v>
      </c>
      <c r="B38" s="12" t="s">
        <v>105</v>
      </c>
      <c r="C38" s="18">
        <v>2943789.9</v>
      </c>
      <c r="D38" s="19">
        <v>3948800</v>
      </c>
      <c r="E38" s="21">
        <v>2415140</v>
      </c>
      <c r="F38" s="21">
        <v>4301724</v>
      </c>
      <c r="G38" s="8">
        <f t="shared" si="13"/>
        <v>178.1148918903252</v>
      </c>
      <c r="H38" s="21">
        <v>1515140</v>
      </c>
      <c r="I38" s="21">
        <v>2573000</v>
      </c>
      <c r="J38" s="8">
        <f t="shared" si="14"/>
        <v>169.81929062660876</v>
      </c>
      <c r="K38" s="21">
        <v>1673000</v>
      </c>
      <c r="L38" s="8">
        <f t="shared" si="15"/>
        <v>65.021375825884192</v>
      </c>
    </row>
    <row r="39" spans="1:12" x14ac:dyDescent="0.25">
      <c r="A39" s="32"/>
      <c r="B39" s="33"/>
      <c r="C39" s="33"/>
      <c r="D39" s="33"/>
      <c r="E39" s="33"/>
      <c r="F39" s="33"/>
      <c r="G39" s="33"/>
      <c r="H39" s="33"/>
      <c r="I39" s="33"/>
      <c r="J39" s="33"/>
      <c r="K39" s="34"/>
      <c r="L39" s="8"/>
    </row>
    <row r="40" spans="1:12" x14ac:dyDescent="0.25">
      <c r="A40" s="9" t="s">
        <v>30</v>
      </c>
      <c r="B40" s="10" t="s">
        <v>106</v>
      </c>
      <c r="C40" s="5">
        <f>SUM(C41:C45)</f>
        <v>207419750.68000001</v>
      </c>
      <c r="D40" s="5">
        <f t="shared" ref="D40:K40" si="16">SUM(D41:D45)</f>
        <v>160797619.79000002</v>
      </c>
      <c r="E40" s="20">
        <f t="shared" si="16"/>
        <v>270918857</v>
      </c>
      <c r="F40" s="20">
        <f t="shared" si="16"/>
        <v>395684261</v>
      </c>
      <c r="G40" s="6">
        <f>F40/E40*100</f>
        <v>146.05268359005368</v>
      </c>
      <c r="H40" s="20">
        <f t="shared" si="16"/>
        <v>373729092</v>
      </c>
      <c r="I40" s="20">
        <f t="shared" si="16"/>
        <v>316222651</v>
      </c>
      <c r="J40" s="6">
        <f>I40/H40*100</f>
        <v>84.612800493465471</v>
      </c>
      <c r="K40" s="20">
        <f t="shared" si="16"/>
        <v>302792453</v>
      </c>
      <c r="L40" s="6">
        <f t="shared" ref="L40:L45" si="17">K40/I40*100</f>
        <v>95.752929792496104</v>
      </c>
    </row>
    <row r="41" spans="1:12" x14ac:dyDescent="0.25">
      <c r="A41" s="11" t="s">
        <v>31</v>
      </c>
      <c r="B41" s="12" t="s">
        <v>107</v>
      </c>
      <c r="C41" s="18">
        <v>4461359.59</v>
      </c>
      <c r="D41" s="19">
        <v>4875495</v>
      </c>
      <c r="E41" s="21">
        <v>5787495</v>
      </c>
      <c r="F41" s="21">
        <v>5272748</v>
      </c>
      <c r="G41" s="8">
        <f t="shared" ref="G41:G50" si="18">F41/E41*100</f>
        <v>91.105875685421751</v>
      </c>
      <c r="H41" s="21">
        <v>912000</v>
      </c>
      <c r="I41" s="21">
        <v>5272748</v>
      </c>
      <c r="J41" s="8">
        <v>0</v>
      </c>
      <c r="K41" s="21">
        <v>768000</v>
      </c>
      <c r="L41" s="8">
        <f t="shared" si="17"/>
        <v>14.565459984053856</v>
      </c>
    </row>
    <row r="42" spans="1:12" x14ac:dyDescent="0.25">
      <c r="A42" s="11" t="s">
        <v>32</v>
      </c>
      <c r="B42" s="12" t="s">
        <v>108</v>
      </c>
      <c r="C42" s="18">
        <v>66121471.289999999</v>
      </c>
      <c r="D42" s="19">
        <v>34695000</v>
      </c>
      <c r="E42" s="21">
        <v>148846070</v>
      </c>
      <c r="F42" s="21">
        <v>24800000</v>
      </c>
      <c r="G42" s="8">
        <f t="shared" si="18"/>
        <v>16.661508093562698</v>
      </c>
      <c r="H42" s="21">
        <v>278064050</v>
      </c>
      <c r="I42" s="21">
        <v>154952640</v>
      </c>
      <c r="J42" s="8">
        <f t="shared" ref="J42:J50" si="19">I42/H42*100</f>
        <v>55.725520792781381</v>
      </c>
      <c r="K42" s="21">
        <v>156053940</v>
      </c>
      <c r="L42" s="8">
        <f t="shared" si="17"/>
        <v>100.71073329244342</v>
      </c>
    </row>
    <row r="43" spans="1:12" x14ac:dyDescent="0.25">
      <c r="A43" s="13" t="s">
        <v>33</v>
      </c>
      <c r="B43" s="12" t="s">
        <v>109</v>
      </c>
      <c r="C43" s="18">
        <v>136128139.80000001</v>
      </c>
      <c r="D43" s="19">
        <v>120394124.79000001</v>
      </c>
      <c r="E43" s="21">
        <v>115384292</v>
      </c>
      <c r="F43" s="21">
        <v>364733513</v>
      </c>
      <c r="G43" s="8">
        <f t="shared" si="18"/>
        <v>316.10326386541419</v>
      </c>
      <c r="H43" s="21">
        <v>93852042</v>
      </c>
      <c r="I43" s="21">
        <v>155119263</v>
      </c>
      <c r="J43" s="8">
        <f t="shared" si="19"/>
        <v>165.28064780945311</v>
      </c>
      <c r="K43" s="21">
        <v>145092513</v>
      </c>
      <c r="L43" s="8">
        <f t="shared" si="17"/>
        <v>93.536102605129059</v>
      </c>
    </row>
    <row r="44" spans="1:12" hidden="1" x14ac:dyDescent="0.25">
      <c r="A44" s="13">
        <v>10761</v>
      </c>
      <c r="B44" s="12" t="s">
        <v>110</v>
      </c>
      <c r="C44" s="7"/>
      <c r="D44" s="7"/>
      <c r="E44" s="21"/>
      <c r="F44" s="21"/>
      <c r="G44" s="8" t="e">
        <f t="shared" si="18"/>
        <v>#DIV/0!</v>
      </c>
      <c r="H44" s="21"/>
      <c r="I44" s="21"/>
      <c r="J44" s="8" t="e">
        <f t="shared" si="19"/>
        <v>#DIV/0!</v>
      </c>
      <c r="K44" s="21"/>
      <c r="L44" s="8" t="e">
        <f t="shared" si="17"/>
        <v>#DIV/0!</v>
      </c>
    </row>
    <row r="45" spans="1:12" ht="25.5" x14ac:dyDescent="0.25">
      <c r="A45" s="11" t="s">
        <v>34</v>
      </c>
      <c r="B45" s="12" t="s">
        <v>111</v>
      </c>
      <c r="C45" s="18">
        <v>708780</v>
      </c>
      <c r="D45" s="19">
        <v>833000</v>
      </c>
      <c r="E45" s="21">
        <v>901000</v>
      </c>
      <c r="F45" s="21">
        <v>878000</v>
      </c>
      <c r="G45" s="8">
        <f t="shared" si="18"/>
        <v>97.447280799112107</v>
      </c>
      <c r="H45" s="21">
        <v>901000</v>
      </c>
      <c r="I45" s="21">
        <v>878000</v>
      </c>
      <c r="J45" s="8">
        <f t="shared" si="19"/>
        <v>97.447280799112107</v>
      </c>
      <c r="K45" s="21">
        <v>878000</v>
      </c>
      <c r="L45" s="8">
        <f t="shared" si="17"/>
        <v>100</v>
      </c>
    </row>
    <row r="46" spans="1:12" ht="15.6" customHeight="1" x14ac:dyDescent="0.25">
      <c r="A46" s="25"/>
      <c r="B46" s="26"/>
      <c r="C46" s="26"/>
      <c r="D46" s="26"/>
      <c r="E46" s="26"/>
      <c r="F46" s="26"/>
      <c r="G46" s="26"/>
      <c r="H46" s="26"/>
      <c r="I46" s="26"/>
      <c r="J46" s="26"/>
      <c r="K46" s="27"/>
      <c r="L46" s="8"/>
    </row>
    <row r="47" spans="1:12" x14ac:dyDescent="0.25">
      <c r="A47" s="9" t="s">
        <v>35</v>
      </c>
      <c r="B47" s="10" t="s">
        <v>112</v>
      </c>
      <c r="C47" s="5">
        <f>C49+C50</f>
        <v>4035268.7</v>
      </c>
      <c r="D47" s="5">
        <f>SUM(D48:D50)</f>
        <v>4186713</v>
      </c>
      <c r="E47" s="20">
        <f t="shared" ref="E47:K47" si="20">E49+E50</f>
        <v>162520</v>
      </c>
      <c r="F47" s="20">
        <f t="shared" si="20"/>
        <v>162050</v>
      </c>
      <c r="G47" s="6">
        <f t="shared" si="18"/>
        <v>99.710804824021665</v>
      </c>
      <c r="H47" s="20">
        <f t="shared" si="20"/>
        <v>162520</v>
      </c>
      <c r="I47" s="20">
        <f t="shared" si="20"/>
        <v>162050</v>
      </c>
      <c r="J47" s="6">
        <f t="shared" si="19"/>
        <v>99.710804824021665</v>
      </c>
      <c r="K47" s="20">
        <f t="shared" si="20"/>
        <v>162050</v>
      </c>
      <c r="L47" s="6">
        <f>K47/I47*100</f>
        <v>100</v>
      </c>
    </row>
    <row r="48" spans="1:12" ht="25.5" hidden="1" x14ac:dyDescent="0.25">
      <c r="A48" s="11" t="s">
        <v>174</v>
      </c>
      <c r="B48" s="12" t="s">
        <v>173</v>
      </c>
      <c r="C48" s="7"/>
      <c r="D48" s="7"/>
      <c r="E48" s="21"/>
      <c r="F48" s="21"/>
      <c r="G48" s="8" t="e">
        <f t="shared" si="18"/>
        <v>#DIV/0!</v>
      </c>
      <c r="H48" s="21"/>
      <c r="I48" s="21"/>
      <c r="J48" s="8" t="e">
        <f t="shared" si="19"/>
        <v>#DIV/0!</v>
      </c>
      <c r="K48" s="21"/>
      <c r="L48" s="8" t="e">
        <f t="shared" ref="L48:L50" si="21">K48/I48*100</f>
        <v>#DIV/0!</v>
      </c>
    </row>
    <row r="49" spans="1:12" ht="25.5" x14ac:dyDescent="0.25">
      <c r="A49" s="11" t="s">
        <v>36</v>
      </c>
      <c r="B49" s="12" t="s">
        <v>113</v>
      </c>
      <c r="C49" s="18">
        <v>409910.6</v>
      </c>
      <c r="D49" s="19">
        <v>4186713</v>
      </c>
      <c r="E49" s="21">
        <v>150000</v>
      </c>
      <c r="F49" s="21">
        <v>150000</v>
      </c>
      <c r="G49" s="8">
        <f t="shared" si="18"/>
        <v>100</v>
      </c>
      <c r="H49" s="21">
        <v>150000</v>
      </c>
      <c r="I49" s="21">
        <v>150000</v>
      </c>
      <c r="J49" s="8">
        <f t="shared" si="19"/>
        <v>100</v>
      </c>
      <c r="K49" s="21">
        <v>150000</v>
      </c>
      <c r="L49" s="8">
        <f t="shared" si="21"/>
        <v>100</v>
      </c>
    </row>
    <row r="50" spans="1:12" ht="25.5" x14ac:dyDescent="0.25">
      <c r="A50" s="11" t="s">
        <v>37</v>
      </c>
      <c r="B50" s="12" t="s">
        <v>114</v>
      </c>
      <c r="C50" s="18">
        <v>3625358.1</v>
      </c>
      <c r="D50" s="7">
        <v>0</v>
      </c>
      <c r="E50" s="21">
        <v>12520</v>
      </c>
      <c r="F50" s="21">
        <v>12050</v>
      </c>
      <c r="G50" s="8">
        <f t="shared" si="18"/>
        <v>96.246006389776369</v>
      </c>
      <c r="H50" s="21">
        <v>12520</v>
      </c>
      <c r="I50" s="21">
        <v>12050</v>
      </c>
      <c r="J50" s="8">
        <f t="shared" si="19"/>
        <v>96.246006389776369</v>
      </c>
      <c r="K50" s="21">
        <v>12050</v>
      </c>
      <c r="L50" s="8">
        <f t="shared" si="21"/>
        <v>100</v>
      </c>
    </row>
    <row r="51" spans="1:12" x14ac:dyDescent="0.25">
      <c r="A51" s="25"/>
      <c r="B51" s="26"/>
      <c r="C51" s="26"/>
      <c r="D51" s="26"/>
      <c r="E51" s="26"/>
      <c r="F51" s="26"/>
      <c r="G51" s="26"/>
      <c r="H51" s="26"/>
      <c r="I51" s="26"/>
      <c r="J51" s="26"/>
      <c r="K51" s="27"/>
      <c r="L51" s="8"/>
    </row>
    <row r="52" spans="1:12" x14ac:dyDescent="0.25">
      <c r="A52" s="9" t="s">
        <v>38</v>
      </c>
      <c r="B52" s="10" t="s">
        <v>115</v>
      </c>
      <c r="C52" s="5">
        <f>SUM(C53:C61)</f>
        <v>418260673.82999998</v>
      </c>
      <c r="D52" s="5">
        <f t="shared" ref="D52:K52" si="22">SUM(D53:D61)</f>
        <v>822136856.59000003</v>
      </c>
      <c r="E52" s="20">
        <f t="shared" si="22"/>
        <v>519595897.26999998</v>
      </c>
      <c r="F52" s="20">
        <f t="shared" si="22"/>
        <v>691760194</v>
      </c>
      <c r="G52" s="6">
        <f>F52/E52*100</f>
        <v>133.13426792524066</v>
      </c>
      <c r="H52" s="20">
        <f t="shared" si="22"/>
        <v>553693281</v>
      </c>
      <c r="I52" s="20">
        <f t="shared" si="22"/>
        <v>729283674</v>
      </c>
      <c r="J52" s="6">
        <f>I52/H52*100</f>
        <v>131.71257427629865</v>
      </c>
      <c r="K52" s="20">
        <f t="shared" si="22"/>
        <v>447153464</v>
      </c>
      <c r="L52" s="6">
        <f>K52/I52*100</f>
        <v>61.314064737996588</v>
      </c>
    </row>
    <row r="53" spans="1:12" x14ac:dyDescent="0.25">
      <c r="A53" s="11" t="s">
        <v>39</v>
      </c>
      <c r="B53" s="12" t="s">
        <v>116</v>
      </c>
      <c r="C53" s="18">
        <v>103542285.91</v>
      </c>
      <c r="D53" s="19">
        <v>121994527.70999999</v>
      </c>
      <c r="E53" s="21">
        <v>112491685.37</v>
      </c>
      <c r="F53" s="21">
        <v>264163195</v>
      </c>
      <c r="G53" s="8">
        <f>F53/E53*100</f>
        <v>234.82908459512575</v>
      </c>
      <c r="H53" s="21">
        <v>167438188</v>
      </c>
      <c r="I53" s="21">
        <v>266467485</v>
      </c>
      <c r="J53" s="8">
        <f t="shared" ref="J53:J61" si="23">I53/H53*100</f>
        <v>159.14379400713534</v>
      </c>
      <c r="K53" s="21">
        <v>120115495</v>
      </c>
      <c r="L53" s="8">
        <f t="shared" ref="L53:L61" si="24">K53/I53*100</f>
        <v>45.076980030040062</v>
      </c>
    </row>
    <row r="54" spans="1:12" x14ac:dyDescent="0.25">
      <c r="A54" s="11" t="s">
        <v>40</v>
      </c>
      <c r="B54" s="12" t="s">
        <v>117</v>
      </c>
      <c r="C54" s="18">
        <v>265543097.11000001</v>
      </c>
      <c r="D54" s="19">
        <v>637887935.78999996</v>
      </c>
      <c r="E54" s="21">
        <v>341940463.89999998</v>
      </c>
      <c r="F54" s="21">
        <v>370044411</v>
      </c>
      <c r="G54" s="8">
        <f t="shared" ref="G54:G61" si="25">F54/E54*100</f>
        <v>108.2189591660082</v>
      </c>
      <c r="H54" s="21">
        <v>334799348</v>
      </c>
      <c r="I54" s="21">
        <v>402764581</v>
      </c>
      <c r="J54" s="8">
        <f t="shared" si="23"/>
        <v>120.30028833867384</v>
      </c>
      <c r="K54" s="21">
        <v>270337381</v>
      </c>
      <c r="L54" s="8">
        <f t="shared" si="24"/>
        <v>67.120445479291035</v>
      </c>
    </row>
    <row r="55" spans="1:12" x14ac:dyDescent="0.25">
      <c r="A55" s="11" t="s">
        <v>41</v>
      </c>
      <c r="B55" s="12" t="s">
        <v>118</v>
      </c>
      <c r="C55" s="18">
        <v>31761411.890000001</v>
      </c>
      <c r="D55" s="19">
        <v>38364296</v>
      </c>
      <c r="E55" s="21">
        <v>35169292</v>
      </c>
      <c r="F55" s="21">
        <v>38666893</v>
      </c>
      <c r="G55" s="8">
        <f t="shared" si="25"/>
        <v>109.94504239664535</v>
      </c>
      <c r="H55" s="21">
        <v>35097289</v>
      </c>
      <c r="I55" s="21">
        <v>38666893</v>
      </c>
      <c r="J55" s="8">
        <f t="shared" si="23"/>
        <v>110.17059750683306</v>
      </c>
      <c r="K55" s="21">
        <v>38666893</v>
      </c>
      <c r="L55" s="8">
        <f t="shared" si="24"/>
        <v>100</v>
      </c>
    </row>
    <row r="56" spans="1:12" hidden="1" x14ac:dyDescent="0.25">
      <c r="A56" s="11" t="s">
        <v>42</v>
      </c>
      <c r="B56" s="12" t="s">
        <v>119</v>
      </c>
      <c r="C56" s="7"/>
      <c r="D56" s="7"/>
      <c r="E56" s="21"/>
      <c r="F56" s="21"/>
      <c r="G56" s="8" t="e">
        <f t="shared" si="25"/>
        <v>#DIV/0!</v>
      </c>
      <c r="H56" s="21"/>
      <c r="I56" s="21"/>
      <c r="J56" s="8" t="e">
        <f t="shared" si="23"/>
        <v>#DIV/0!</v>
      </c>
      <c r="K56" s="21"/>
      <c r="L56" s="8" t="e">
        <f t="shared" si="24"/>
        <v>#DIV/0!</v>
      </c>
    </row>
    <row r="57" spans="1:12" ht="41.25" hidden="1" customHeight="1" x14ac:dyDescent="0.25">
      <c r="A57" s="11" t="s">
        <v>43</v>
      </c>
      <c r="B57" s="12" t="s">
        <v>120</v>
      </c>
      <c r="C57" s="7"/>
      <c r="D57" s="7"/>
      <c r="E57" s="21"/>
      <c r="F57" s="21"/>
      <c r="G57" s="8" t="e">
        <f t="shared" si="25"/>
        <v>#DIV/0!</v>
      </c>
      <c r="H57" s="21"/>
      <c r="I57" s="21"/>
      <c r="J57" s="8" t="e">
        <f t="shared" si="23"/>
        <v>#DIV/0!</v>
      </c>
      <c r="K57" s="21"/>
      <c r="L57" s="8" t="e">
        <f t="shared" si="24"/>
        <v>#DIV/0!</v>
      </c>
    </row>
    <row r="58" spans="1:12" hidden="1" x14ac:dyDescent="0.25">
      <c r="A58" s="11" t="s">
        <v>44</v>
      </c>
      <c r="B58" s="12" t="s">
        <v>121</v>
      </c>
      <c r="C58" s="7"/>
      <c r="D58" s="7"/>
      <c r="E58" s="21"/>
      <c r="F58" s="21"/>
      <c r="G58" s="8" t="e">
        <f t="shared" si="25"/>
        <v>#DIV/0!</v>
      </c>
      <c r="H58" s="21"/>
      <c r="I58" s="21"/>
      <c r="J58" s="8" t="e">
        <f t="shared" si="23"/>
        <v>#DIV/0!</v>
      </c>
      <c r="K58" s="21"/>
      <c r="L58" s="8" t="e">
        <f t="shared" si="24"/>
        <v>#DIV/0!</v>
      </c>
    </row>
    <row r="59" spans="1:12" x14ac:dyDescent="0.25">
      <c r="A59" s="11" t="s">
        <v>45</v>
      </c>
      <c r="B59" s="12" t="s">
        <v>122</v>
      </c>
      <c r="C59" s="18">
        <v>5331014</v>
      </c>
      <c r="D59" s="19">
        <v>14368888</v>
      </c>
      <c r="E59" s="21">
        <v>7584388</v>
      </c>
      <c r="F59" s="21">
        <v>9477000</v>
      </c>
      <c r="G59" s="8">
        <f t="shared" si="25"/>
        <v>124.95405034658037</v>
      </c>
      <c r="H59" s="21">
        <v>7584388</v>
      </c>
      <c r="I59" s="21">
        <v>8309000</v>
      </c>
      <c r="J59" s="8">
        <f t="shared" si="23"/>
        <v>109.55399433678762</v>
      </c>
      <c r="K59" s="21">
        <v>8309000</v>
      </c>
      <c r="L59" s="8">
        <f t="shared" si="24"/>
        <v>100</v>
      </c>
    </row>
    <row r="60" spans="1:12" ht="25.5" hidden="1" x14ac:dyDescent="0.25">
      <c r="A60" s="17" t="s">
        <v>168</v>
      </c>
      <c r="B60" s="12" t="s">
        <v>169</v>
      </c>
      <c r="C60" s="7"/>
      <c r="D60" s="7"/>
      <c r="E60" s="21"/>
      <c r="F60" s="21"/>
      <c r="G60" s="8" t="e">
        <f t="shared" si="25"/>
        <v>#DIV/0!</v>
      </c>
      <c r="H60" s="21"/>
      <c r="I60" s="21"/>
      <c r="J60" s="8" t="e">
        <f t="shared" si="23"/>
        <v>#DIV/0!</v>
      </c>
      <c r="K60" s="21"/>
      <c r="L60" s="8" t="e">
        <f t="shared" si="24"/>
        <v>#DIV/0!</v>
      </c>
    </row>
    <row r="61" spans="1:12" x14ac:dyDescent="0.25">
      <c r="A61" s="11" t="s">
        <v>46</v>
      </c>
      <c r="B61" s="12" t="s">
        <v>123</v>
      </c>
      <c r="C61" s="18">
        <v>12082864.92</v>
      </c>
      <c r="D61" s="19">
        <v>9521209.0899999999</v>
      </c>
      <c r="E61" s="21">
        <v>22410068</v>
      </c>
      <c r="F61" s="21">
        <v>9408695</v>
      </c>
      <c r="G61" s="8">
        <f t="shared" si="25"/>
        <v>41.984232265604902</v>
      </c>
      <c r="H61" s="21">
        <v>8774068</v>
      </c>
      <c r="I61" s="21">
        <v>13075715</v>
      </c>
      <c r="J61" s="8">
        <f t="shared" si="23"/>
        <v>149.02682541325188</v>
      </c>
      <c r="K61" s="21">
        <v>9724695</v>
      </c>
      <c r="L61" s="8">
        <f t="shared" si="24"/>
        <v>74.37218538336144</v>
      </c>
    </row>
    <row r="62" spans="1:12" ht="15.6" customHeight="1" x14ac:dyDescent="0.25">
      <c r="A62" s="25"/>
      <c r="B62" s="26"/>
      <c r="C62" s="26"/>
      <c r="D62" s="26"/>
      <c r="E62" s="26"/>
      <c r="F62" s="26"/>
      <c r="G62" s="26"/>
      <c r="H62" s="26"/>
      <c r="I62" s="26"/>
      <c r="J62" s="26"/>
      <c r="K62" s="27"/>
      <c r="L62" s="8"/>
    </row>
    <row r="63" spans="1:12" x14ac:dyDescent="0.25">
      <c r="A63" s="9" t="s">
        <v>158</v>
      </c>
      <c r="B63" s="10" t="s">
        <v>124</v>
      </c>
      <c r="C63" s="5">
        <f>C64+C67</f>
        <v>128972502.09</v>
      </c>
      <c r="D63" s="5">
        <f t="shared" ref="D63:K63" si="26">D64+D67</f>
        <v>127078719.90000001</v>
      </c>
      <c r="E63" s="20">
        <f t="shared" si="26"/>
        <v>97950427.280000001</v>
      </c>
      <c r="F63" s="20">
        <f t="shared" si="26"/>
        <v>120435807</v>
      </c>
      <c r="G63" s="6">
        <f>F63/E63*100</f>
        <v>122.95587711498546</v>
      </c>
      <c r="H63" s="20">
        <f t="shared" si="26"/>
        <v>96627060.900000006</v>
      </c>
      <c r="I63" s="20">
        <f t="shared" si="26"/>
        <v>99096492</v>
      </c>
      <c r="J63" s="6">
        <f>I63/H63*100</f>
        <v>102.55563097645661</v>
      </c>
      <c r="K63" s="20">
        <f t="shared" si="26"/>
        <v>98998132</v>
      </c>
      <c r="L63" s="6">
        <f>K63/I63*100</f>
        <v>99.900743206934109</v>
      </c>
    </row>
    <row r="64" spans="1:12" x14ac:dyDescent="0.25">
      <c r="A64" s="11" t="s">
        <v>47</v>
      </c>
      <c r="B64" s="12" t="s">
        <v>125</v>
      </c>
      <c r="C64" s="18">
        <v>124567747.14</v>
      </c>
      <c r="D64" s="19">
        <v>121820714.90000001</v>
      </c>
      <c r="E64" s="21">
        <v>93237693.280000001</v>
      </c>
      <c r="F64" s="21">
        <v>114492462</v>
      </c>
      <c r="G64" s="8">
        <f t="shared" ref="G64:G67" si="27">F64/E64*100</f>
        <v>122.79632621988009</v>
      </c>
      <c r="H64" s="21">
        <v>91914326.900000006</v>
      </c>
      <c r="I64" s="21">
        <v>93649347</v>
      </c>
      <c r="J64" s="8">
        <f t="shared" ref="J64:J67" si="28">I64/H64*100</f>
        <v>101.88764924742107</v>
      </c>
      <c r="K64" s="21">
        <v>93550987</v>
      </c>
      <c r="L64" s="8">
        <f t="shared" ref="L64:L67" si="29">K64/I64*100</f>
        <v>99.894969902993552</v>
      </c>
    </row>
    <row r="65" spans="1:12" hidden="1" x14ac:dyDescent="0.25">
      <c r="A65" s="11" t="s">
        <v>164</v>
      </c>
      <c r="B65" s="12" t="s">
        <v>165</v>
      </c>
      <c r="C65" s="7"/>
      <c r="D65" s="7"/>
      <c r="E65" s="21"/>
      <c r="F65" s="21"/>
      <c r="G65" s="8" t="e">
        <f t="shared" si="27"/>
        <v>#DIV/0!</v>
      </c>
      <c r="H65" s="21"/>
      <c r="I65" s="21"/>
      <c r="J65" s="8" t="e">
        <f t="shared" si="28"/>
        <v>#DIV/0!</v>
      </c>
      <c r="K65" s="21"/>
      <c r="L65" s="8" t="e">
        <f t="shared" si="29"/>
        <v>#DIV/0!</v>
      </c>
    </row>
    <row r="66" spans="1:12" ht="25.5" hidden="1" x14ac:dyDescent="0.25">
      <c r="A66" s="11" t="s">
        <v>166</v>
      </c>
      <c r="B66" s="12" t="s">
        <v>167</v>
      </c>
      <c r="C66" s="7"/>
      <c r="D66" s="7"/>
      <c r="E66" s="21"/>
      <c r="F66" s="21"/>
      <c r="G66" s="8" t="e">
        <f t="shared" si="27"/>
        <v>#DIV/0!</v>
      </c>
      <c r="H66" s="21"/>
      <c r="I66" s="21"/>
      <c r="J66" s="8" t="e">
        <f t="shared" si="28"/>
        <v>#DIV/0!</v>
      </c>
      <c r="K66" s="21"/>
      <c r="L66" s="8" t="e">
        <f t="shared" si="29"/>
        <v>#DIV/0!</v>
      </c>
    </row>
    <row r="67" spans="1:12" ht="25.5" x14ac:dyDescent="0.25">
      <c r="A67" s="11" t="s">
        <v>157</v>
      </c>
      <c r="B67" s="12" t="s">
        <v>126</v>
      </c>
      <c r="C67" s="18">
        <v>4404754.95</v>
      </c>
      <c r="D67" s="19">
        <v>5258005</v>
      </c>
      <c r="E67" s="21">
        <v>4712734</v>
      </c>
      <c r="F67" s="21">
        <v>5943345</v>
      </c>
      <c r="G67" s="8">
        <f t="shared" si="27"/>
        <v>126.11246465427499</v>
      </c>
      <c r="H67" s="21">
        <v>4712734</v>
      </c>
      <c r="I67" s="21">
        <v>5447145</v>
      </c>
      <c r="J67" s="8">
        <f t="shared" si="28"/>
        <v>115.58354449879835</v>
      </c>
      <c r="K67" s="21">
        <v>5447145</v>
      </c>
      <c r="L67" s="8">
        <f t="shared" si="29"/>
        <v>100</v>
      </c>
    </row>
    <row r="68" spans="1:12" x14ac:dyDescent="0.25">
      <c r="A68" s="28"/>
      <c r="B68" s="29"/>
      <c r="C68" s="29"/>
      <c r="D68" s="29"/>
      <c r="E68" s="29"/>
      <c r="F68" s="29"/>
      <c r="G68" s="29"/>
      <c r="H68" s="29"/>
      <c r="I68" s="29"/>
      <c r="J68" s="29"/>
      <c r="K68" s="30"/>
      <c r="L68" s="8"/>
    </row>
    <row r="69" spans="1:12" hidden="1" x14ac:dyDescent="0.25">
      <c r="A69" s="9" t="s">
        <v>48</v>
      </c>
      <c r="B69" s="10" t="s">
        <v>127</v>
      </c>
      <c r="C69" s="5">
        <f>SUM(C70:C76)</f>
        <v>0</v>
      </c>
      <c r="D69" s="5">
        <f t="shared" ref="D69:K69" si="30">SUM(D70:D76)</f>
        <v>0</v>
      </c>
      <c r="E69" s="20">
        <f t="shared" si="30"/>
        <v>0</v>
      </c>
      <c r="F69" s="20">
        <f t="shared" si="30"/>
        <v>0</v>
      </c>
      <c r="G69" s="6">
        <v>0</v>
      </c>
      <c r="H69" s="20">
        <f t="shared" si="30"/>
        <v>0</v>
      </c>
      <c r="I69" s="20">
        <f t="shared" si="30"/>
        <v>0</v>
      </c>
      <c r="J69" s="5">
        <v>0</v>
      </c>
      <c r="K69" s="20">
        <f t="shared" si="30"/>
        <v>0</v>
      </c>
      <c r="L69" s="6">
        <v>0</v>
      </c>
    </row>
    <row r="70" spans="1:12" hidden="1" x14ac:dyDescent="0.25">
      <c r="A70" s="11" t="s">
        <v>49</v>
      </c>
      <c r="B70" s="12" t="s">
        <v>128</v>
      </c>
      <c r="C70" s="7"/>
      <c r="D70" s="7"/>
      <c r="E70" s="21"/>
      <c r="F70" s="21"/>
      <c r="G70" s="6" t="e">
        <f t="shared" ref="G70:G75" si="31">F70/E70*100</f>
        <v>#DIV/0!</v>
      </c>
      <c r="H70" s="21"/>
      <c r="I70" s="21"/>
      <c r="J70" s="5" t="e">
        <f t="shared" ref="J70:J75" si="32">I70/H70*100</f>
        <v>#DIV/0!</v>
      </c>
      <c r="K70" s="21"/>
      <c r="L70" s="8" t="e">
        <f t="shared" ref="L70:L75" si="33">K70/I70*100</f>
        <v>#DIV/0!</v>
      </c>
    </row>
    <row r="71" spans="1:12" hidden="1" x14ac:dyDescent="0.25">
      <c r="A71" s="11" t="s">
        <v>50</v>
      </c>
      <c r="B71" s="12" t="s">
        <v>129</v>
      </c>
      <c r="C71" s="7"/>
      <c r="D71" s="7">
        <v>0</v>
      </c>
      <c r="E71" s="21">
        <v>0</v>
      </c>
      <c r="F71" s="21"/>
      <c r="G71" s="6" t="e">
        <f t="shared" si="31"/>
        <v>#DIV/0!</v>
      </c>
      <c r="H71" s="21">
        <v>0</v>
      </c>
      <c r="I71" s="21"/>
      <c r="J71" s="5" t="e">
        <f t="shared" si="32"/>
        <v>#DIV/0!</v>
      </c>
      <c r="K71" s="21">
        <v>0</v>
      </c>
      <c r="L71" s="8" t="e">
        <f t="shared" si="33"/>
        <v>#DIV/0!</v>
      </c>
    </row>
    <row r="72" spans="1:12" hidden="1" x14ac:dyDescent="0.25">
      <c r="A72" s="11" t="s">
        <v>51</v>
      </c>
      <c r="B72" s="12" t="s">
        <v>130</v>
      </c>
      <c r="C72" s="7"/>
      <c r="D72" s="7"/>
      <c r="E72" s="21"/>
      <c r="F72" s="21"/>
      <c r="G72" s="6" t="e">
        <f t="shared" si="31"/>
        <v>#DIV/0!</v>
      </c>
      <c r="H72" s="21"/>
      <c r="I72" s="21"/>
      <c r="J72" s="5" t="e">
        <f t="shared" si="32"/>
        <v>#DIV/0!</v>
      </c>
      <c r="K72" s="21"/>
      <c r="L72" s="8" t="e">
        <f t="shared" si="33"/>
        <v>#DIV/0!</v>
      </c>
    </row>
    <row r="73" spans="1:12" hidden="1" x14ac:dyDescent="0.25">
      <c r="A73" s="14" t="s">
        <v>52</v>
      </c>
      <c r="B73" s="12" t="s">
        <v>131</v>
      </c>
      <c r="C73" s="7"/>
      <c r="D73" s="7"/>
      <c r="E73" s="21"/>
      <c r="F73" s="21"/>
      <c r="G73" s="6" t="e">
        <f t="shared" si="31"/>
        <v>#DIV/0!</v>
      </c>
      <c r="H73" s="21"/>
      <c r="I73" s="21"/>
      <c r="J73" s="5" t="e">
        <f t="shared" si="32"/>
        <v>#DIV/0!</v>
      </c>
      <c r="K73" s="21"/>
      <c r="L73" s="8" t="e">
        <f t="shared" si="33"/>
        <v>#DIV/0!</v>
      </c>
    </row>
    <row r="74" spans="1:12" ht="38.25" hidden="1" x14ac:dyDescent="0.25">
      <c r="A74" s="11" t="s">
        <v>53</v>
      </c>
      <c r="B74" s="12" t="s">
        <v>132</v>
      </c>
      <c r="C74" s="7"/>
      <c r="D74" s="7"/>
      <c r="E74" s="21"/>
      <c r="F74" s="21"/>
      <c r="G74" s="6" t="e">
        <f t="shared" si="31"/>
        <v>#DIV/0!</v>
      </c>
      <c r="H74" s="21"/>
      <c r="I74" s="21"/>
      <c r="J74" s="5" t="e">
        <f t="shared" si="32"/>
        <v>#DIV/0!</v>
      </c>
      <c r="K74" s="21"/>
      <c r="L74" s="8" t="e">
        <f t="shared" si="33"/>
        <v>#DIV/0!</v>
      </c>
    </row>
    <row r="75" spans="1:12" ht="25.5" hidden="1" x14ac:dyDescent="0.25">
      <c r="A75" s="11" t="s">
        <v>54</v>
      </c>
      <c r="B75" s="12" t="s">
        <v>133</v>
      </c>
      <c r="C75" s="7"/>
      <c r="D75" s="7"/>
      <c r="E75" s="21"/>
      <c r="F75" s="21"/>
      <c r="G75" s="6" t="e">
        <f t="shared" si="31"/>
        <v>#DIV/0!</v>
      </c>
      <c r="H75" s="21"/>
      <c r="I75" s="21"/>
      <c r="J75" s="5" t="e">
        <f t="shared" si="32"/>
        <v>#DIV/0!</v>
      </c>
      <c r="K75" s="21"/>
      <c r="L75" s="8" t="e">
        <f t="shared" si="33"/>
        <v>#DIV/0!</v>
      </c>
    </row>
    <row r="76" spans="1:12" ht="25.5" hidden="1" x14ac:dyDescent="0.25">
      <c r="A76" s="11" t="s">
        <v>55</v>
      </c>
      <c r="B76" s="12" t="s">
        <v>134</v>
      </c>
      <c r="C76" s="7"/>
      <c r="D76" s="7"/>
      <c r="E76" s="21"/>
      <c r="F76" s="21"/>
      <c r="G76" s="8">
        <v>0</v>
      </c>
      <c r="H76" s="21"/>
      <c r="I76" s="21"/>
      <c r="J76" s="7">
        <v>0</v>
      </c>
      <c r="K76" s="21"/>
      <c r="L76" s="8">
        <v>0</v>
      </c>
    </row>
    <row r="77" spans="1:12" x14ac:dyDescent="0.25">
      <c r="A77" s="28"/>
      <c r="B77" s="29"/>
      <c r="C77" s="29"/>
      <c r="D77" s="29"/>
      <c r="E77" s="29"/>
      <c r="F77" s="29"/>
      <c r="G77" s="29"/>
      <c r="H77" s="29"/>
      <c r="I77" s="29"/>
      <c r="J77" s="29"/>
      <c r="K77" s="30"/>
      <c r="L77" s="8"/>
    </row>
    <row r="78" spans="1:12" x14ac:dyDescent="0.25">
      <c r="A78" s="9" t="s">
        <v>56</v>
      </c>
      <c r="B78" s="10" t="s">
        <v>135</v>
      </c>
      <c r="C78" s="5">
        <f>SUM(C79:C83)</f>
        <v>41685290.409999996</v>
      </c>
      <c r="D78" s="5">
        <f t="shared" ref="D78:K78" si="34">SUM(D79:D83)</f>
        <v>29447873.800000001</v>
      </c>
      <c r="E78" s="20">
        <f t="shared" si="34"/>
        <v>21093798.48</v>
      </c>
      <c r="F78" s="20">
        <f t="shared" si="34"/>
        <v>30951618</v>
      </c>
      <c r="G78" s="6">
        <f>F78/E78*100</f>
        <v>146.73325920576443</v>
      </c>
      <c r="H78" s="20">
        <f t="shared" si="34"/>
        <v>24639119.98</v>
      </c>
      <c r="I78" s="20">
        <f t="shared" si="34"/>
        <v>25524298</v>
      </c>
      <c r="J78" s="6">
        <f>I78/H78*100</f>
        <v>103.59257157203064</v>
      </c>
      <c r="K78" s="20">
        <f t="shared" si="34"/>
        <v>24349290</v>
      </c>
      <c r="L78" s="6">
        <f>K78/I78*100</f>
        <v>95.396511982425537</v>
      </c>
    </row>
    <row r="79" spans="1:12" x14ac:dyDescent="0.25">
      <c r="A79" s="11" t="s">
        <v>57</v>
      </c>
      <c r="B79" s="12" t="s">
        <v>136</v>
      </c>
      <c r="C79" s="18">
        <v>6528400.5199999996</v>
      </c>
      <c r="D79" s="19">
        <v>6522428.4800000004</v>
      </c>
      <c r="E79" s="21">
        <v>6505143.4800000004</v>
      </c>
      <c r="F79" s="21">
        <v>6499458</v>
      </c>
      <c r="G79" s="8">
        <f t="shared" ref="G79:G83" si="35">F79/E79*100</f>
        <v>99.912600236759104</v>
      </c>
      <c r="H79" s="21">
        <v>6507643.4800000004</v>
      </c>
      <c r="I79" s="21">
        <v>6505668</v>
      </c>
      <c r="J79" s="8">
        <f t="shared" ref="J79:J83" si="36">I79/H79*100</f>
        <v>99.969643696584313</v>
      </c>
      <c r="K79" s="21">
        <v>6511930</v>
      </c>
      <c r="L79" s="8">
        <f t="shared" ref="L79:L83" si="37">K79/I79*100</f>
        <v>100.09625452759042</v>
      </c>
    </row>
    <row r="80" spans="1:12" hidden="1" x14ac:dyDescent="0.25">
      <c r="A80" s="11" t="s">
        <v>58</v>
      </c>
      <c r="B80" s="12" t="s">
        <v>137</v>
      </c>
      <c r="C80" s="7"/>
      <c r="D80" s="7"/>
      <c r="E80" s="21"/>
      <c r="F80" s="21"/>
      <c r="G80" s="8" t="e">
        <f t="shared" si="35"/>
        <v>#DIV/0!</v>
      </c>
      <c r="H80" s="21"/>
      <c r="I80" s="21"/>
      <c r="J80" s="8" t="e">
        <f t="shared" si="36"/>
        <v>#DIV/0!</v>
      </c>
      <c r="K80" s="21"/>
      <c r="L80" s="8" t="e">
        <f t="shared" si="37"/>
        <v>#DIV/0!</v>
      </c>
    </row>
    <row r="81" spans="1:12" x14ac:dyDescent="0.25">
      <c r="A81" s="11" t="s">
        <v>59</v>
      </c>
      <c r="B81" s="12" t="s">
        <v>138</v>
      </c>
      <c r="C81" s="18">
        <v>21677724.969999999</v>
      </c>
      <c r="D81" s="19">
        <v>8995388.8200000003</v>
      </c>
      <c r="E81" s="21">
        <v>0</v>
      </c>
      <c r="F81" s="21">
        <v>978060</v>
      </c>
      <c r="G81" s="8">
        <v>0</v>
      </c>
      <c r="H81" s="21">
        <v>0</v>
      </c>
      <c r="I81" s="21">
        <v>0</v>
      </c>
      <c r="J81" s="8">
        <v>0</v>
      </c>
      <c r="K81" s="21">
        <v>0</v>
      </c>
      <c r="L81" s="8">
        <v>0</v>
      </c>
    </row>
    <row r="82" spans="1:12" x14ac:dyDescent="0.25">
      <c r="A82" s="13" t="s">
        <v>60</v>
      </c>
      <c r="B82" s="12" t="s">
        <v>139</v>
      </c>
      <c r="C82" s="18">
        <v>13437164.92</v>
      </c>
      <c r="D82" s="19">
        <v>11526056.5</v>
      </c>
      <c r="E82" s="21">
        <v>12084655</v>
      </c>
      <c r="F82" s="21">
        <v>21139100</v>
      </c>
      <c r="G82" s="8">
        <f t="shared" si="35"/>
        <v>174.92514267060167</v>
      </c>
      <c r="H82" s="21">
        <v>15627476.5</v>
      </c>
      <c r="I82" s="21">
        <v>16656630</v>
      </c>
      <c r="J82" s="8">
        <f t="shared" si="36"/>
        <v>106.58553861847113</v>
      </c>
      <c r="K82" s="21">
        <v>15454360</v>
      </c>
      <c r="L82" s="8">
        <f t="shared" si="37"/>
        <v>92.782033340477625</v>
      </c>
    </row>
    <row r="83" spans="1:12" ht="25.5" x14ac:dyDescent="0.25">
      <c r="A83" s="11" t="s">
        <v>61</v>
      </c>
      <c r="B83" s="12" t="s">
        <v>140</v>
      </c>
      <c r="C83" s="18">
        <v>42000</v>
      </c>
      <c r="D83" s="19">
        <v>2404000</v>
      </c>
      <c r="E83" s="21">
        <v>2504000</v>
      </c>
      <c r="F83" s="21">
        <v>2335000</v>
      </c>
      <c r="G83" s="8">
        <f t="shared" si="35"/>
        <v>93.250798722044721</v>
      </c>
      <c r="H83" s="21">
        <v>2504000</v>
      </c>
      <c r="I83" s="21">
        <v>2362000</v>
      </c>
      <c r="J83" s="8">
        <f t="shared" si="36"/>
        <v>94.329073482428115</v>
      </c>
      <c r="K83" s="21">
        <v>2383000</v>
      </c>
      <c r="L83" s="8">
        <f t="shared" si="37"/>
        <v>100.88907705334462</v>
      </c>
    </row>
    <row r="84" spans="1:12" x14ac:dyDescent="0.25">
      <c r="A84" s="25"/>
      <c r="B84" s="26"/>
      <c r="C84" s="26"/>
      <c r="D84" s="26"/>
      <c r="E84" s="26"/>
      <c r="F84" s="26"/>
      <c r="G84" s="26"/>
      <c r="H84" s="26"/>
      <c r="I84" s="26"/>
      <c r="J84" s="26"/>
      <c r="K84" s="27"/>
      <c r="L84" s="8"/>
    </row>
    <row r="85" spans="1:12" x14ac:dyDescent="0.25">
      <c r="A85" s="9" t="s">
        <v>62</v>
      </c>
      <c r="B85" s="10" t="s">
        <v>141</v>
      </c>
      <c r="C85" s="5">
        <f>SUM(C86:C89)</f>
        <v>63859163.560000002</v>
      </c>
      <c r="D85" s="5">
        <f t="shared" ref="D85:K85" si="38">SUM(D86:D89)</f>
        <v>68920625</v>
      </c>
      <c r="E85" s="20">
        <f t="shared" si="38"/>
        <v>73250909</v>
      </c>
      <c r="F85" s="20">
        <f t="shared" si="38"/>
        <v>74081000</v>
      </c>
      <c r="G85" s="6">
        <f>F85/E85*100</f>
        <v>101.13321597142229</v>
      </c>
      <c r="H85" s="20">
        <f t="shared" si="38"/>
        <v>64014112</v>
      </c>
      <c r="I85" s="20">
        <f t="shared" si="38"/>
        <v>73135317</v>
      </c>
      <c r="J85" s="6">
        <f>I85/H85*100</f>
        <v>114.24874096511719</v>
      </c>
      <c r="K85" s="20">
        <f t="shared" si="38"/>
        <v>69057317</v>
      </c>
      <c r="L85" s="6">
        <f>K85/I85*100</f>
        <v>94.424034560484642</v>
      </c>
    </row>
    <row r="86" spans="1:12" x14ac:dyDescent="0.25">
      <c r="A86" s="11" t="s">
        <v>63</v>
      </c>
      <c r="B86" s="12" t="s">
        <v>142</v>
      </c>
      <c r="C86" s="18">
        <v>62725838.18</v>
      </c>
      <c r="D86" s="19">
        <v>67690625</v>
      </c>
      <c r="E86" s="21">
        <v>72170909</v>
      </c>
      <c r="F86" s="21">
        <v>72981000</v>
      </c>
      <c r="G86" s="8">
        <f t="shared" ref="G86:G89" si="39">F86/E86*100</f>
        <v>101.12246196040013</v>
      </c>
      <c r="H86" s="21">
        <v>63134112</v>
      </c>
      <c r="I86" s="21">
        <v>72035317</v>
      </c>
      <c r="J86" s="8">
        <f t="shared" ref="J86:J89" si="40">I86/H86*100</f>
        <v>114.09888365896394</v>
      </c>
      <c r="K86" s="21">
        <v>67957317</v>
      </c>
      <c r="L86" s="8">
        <f t="shared" ref="L86:L89" si="41">K86/I86*100</f>
        <v>94.338887965190736</v>
      </c>
    </row>
    <row r="87" spans="1:12" x14ac:dyDescent="0.25">
      <c r="A87" s="11" t="s">
        <v>64</v>
      </c>
      <c r="B87" s="12" t="s">
        <v>143</v>
      </c>
      <c r="C87" s="18">
        <v>1133325.3799999999</v>
      </c>
      <c r="D87" s="19">
        <v>1230000</v>
      </c>
      <c r="E87" s="21">
        <v>1080000</v>
      </c>
      <c r="F87" s="21">
        <v>1100000</v>
      </c>
      <c r="G87" s="8">
        <f t="shared" si="39"/>
        <v>101.85185185185186</v>
      </c>
      <c r="H87" s="21">
        <v>880000</v>
      </c>
      <c r="I87" s="21">
        <v>1100000</v>
      </c>
      <c r="J87" s="8">
        <f t="shared" si="40"/>
        <v>125</v>
      </c>
      <c r="K87" s="21">
        <v>1100000</v>
      </c>
      <c r="L87" s="8">
        <f t="shared" si="41"/>
        <v>100</v>
      </c>
    </row>
    <row r="88" spans="1:12" hidden="1" x14ac:dyDescent="0.25">
      <c r="A88" s="11" t="s">
        <v>65</v>
      </c>
      <c r="B88" s="12" t="s">
        <v>144</v>
      </c>
      <c r="C88" s="7"/>
      <c r="D88" s="7"/>
      <c r="E88" s="21"/>
      <c r="F88" s="21"/>
      <c r="G88" s="8" t="e">
        <f t="shared" si="39"/>
        <v>#DIV/0!</v>
      </c>
      <c r="H88" s="21"/>
      <c r="I88" s="21"/>
      <c r="J88" s="7" t="e">
        <f t="shared" si="40"/>
        <v>#DIV/0!</v>
      </c>
      <c r="K88" s="21"/>
      <c r="L88" s="8" t="e">
        <f t="shared" si="41"/>
        <v>#DIV/0!</v>
      </c>
    </row>
    <row r="89" spans="1:12" ht="25.5" hidden="1" x14ac:dyDescent="0.25">
      <c r="A89" s="11" t="s">
        <v>66</v>
      </c>
      <c r="B89" s="12" t="s">
        <v>145</v>
      </c>
      <c r="C89" s="7"/>
      <c r="D89" s="7"/>
      <c r="E89" s="21"/>
      <c r="F89" s="21"/>
      <c r="G89" s="8" t="e">
        <f t="shared" si="39"/>
        <v>#DIV/0!</v>
      </c>
      <c r="H89" s="21"/>
      <c r="I89" s="21"/>
      <c r="J89" s="7" t="e">
        <f t="shared" si="40"/>
        <v>#DIV/0!</v>
      </c>
      <c r="K89" s="21"/>
      <c r="L89" s="8" t="e">
        <f t="shared" si="41"/>
        <v>#DIV/0!</v>
      </c>
    </row>
    <row r="90" spans="1:12" hidden="1" x14ac:dyDescent="0.25">
      <c r="A90" s="25"/>
      <c r="B90" s="26"/>
      <c r="C90" s="26"/>
      <c r="D90" s="26"/>
      <c r="E90" s="26"/>
      <c r="F90" s="26"/>
      <c r="G90" s="26"/>
      <c r="H90" s="26"/>
      <c r="I90" s="26"/>
      <c r="J90" s="26"/>
      <c r="K90" s="27"/>
      <c r="L90" s="8"/>
    </row>
    <row r="91" spans="1:12" hidden="1" x14ac:dyDescent="0.25">
      <c r="A91" s="9" t="s">
        <v>67</v>
      </c>
      <c r="B91" s="10" t="s">
        <v>146</v>
      </c>
      <c r="C91" s="5">
        <f>SUM(C92:C94)</f>
        <v>0</v>
      </c>
      <c r="D91" s="5">
        <f t="shared" ref="D91:K91" si="42">SUM(D92:D94)</f>
        <v>0</v>
      </c>
      <c r="E91" s="20">
        <f t="shared" si="42"/>
        <v>0</v>
      </c>
      <c r="F91" s="20"/>
      <c r="G91" s="5"/>
      <c r="H91" s="20">
        <f t="shared" si="42"/>
        <v>0</v>
      </c>
      <c r="I91" s="20"/>
      <c r="J91" s="5"/>
      <c r="K91" s="20">
        <f t="shared" si="42"/>
        <v>0</v>
      </c>
      <c r="L91" s="8"/>
    </row>
    <row r="92" spans="1:12" hidden="1" x14ac:dyDescent="0.25">
      <c r="A92" s="11" t="s">
        <v>68</v>
      </c>
      <c r="B92" s="12" t="s">
        <v>147</v>
      </c>
      <c r="C92" s="7"/>
      <c r="D92" s="7"/>
      <c r="E92" s="21"/>
      <c r="F92" s="21"/>
      <c r="G92" s="7"/>
      <c r="H92" s="21"/>
      <c r="I92" s="21"/>
      <c r="J92" s="7"/>
      <c r="K92" s="21"/>
      <c r="L92" s="8"/>
    </row>
    <row r="93" spans="1:12" hidden="1" x14ac:dyDescent="0.25">
      <c r="A93" s="11" t="s">
        <v>69</v>
      </c>
      <c r="B93" s="12" t="s">
        <v>148</v>
      </c>
      <c r="C93" s="7"/>
      <c r="D93" s="7"/>
      <c r="E93" s="21"/>
      <c r="F93" s="21"/>
      <c r="G93" s="7"/>
      <c r="H93" s="21"/>
      <c r="I93" s="21"/>
      <c r="J93" s="7"/>
      <c r="K93" s="21"/>
      <c r="L93" s="8"/>
    </row>
    <row r="94" spans="1:12" ht="25.5" hidden="1" x14ac:dyDescent="0.25">
      <c r="A94" s="11" t="s">
        <v>70</v>
      </c>
      <c r="B94" s="12" t="s">
        <v>149</v>
      </c>
      <c r="C94" s="7"/>
      <c r="D94" s="7"/>
      <c r="E94" s="21"/>
      <c r="F94" s="21"/>
      <c r="G94" s="7"/>
      <c r="H94" s="21"/>
      <c r="I94" s="21"/>
      <c r="J94" s="7"/>
      <c r="K94" s="21"/>
      <c r="L94" s="8"/>
    </row>
    <row r="95" spans="1:12" hidden="1" x14ac:dyDescent="0.25">
      <c r="A95" s="25"/>
      <c r="B95" s="26"/>
      <c r="C95" s="26"/>
      <c r="D95" s="26"/>
      <c r="E95" s="26"/>
      <c r="F95" s="26"/>
      <c r="G95" s="26"/>
      <c r="H95" s="26"/>
      <c r="I95" s="26"/>
      <c r="J95" s="26"/>
      <c r="K95" s="27"/>
      <c r="L95" s="8"/>
    </row>
    <row r="96" spans="1:12" ht="25.5" hidden="1" x14ac:dyDescent="0.25">
      <c r="A96" s="9" t="s">
        <v>71</v>
      </c>
      <c r="B96" s="10" t="s">
        <v>150</v>
      </c>
      <c r="C96" s="5">
        <f>C97</f>
        <v>0</v>
      </c>
      <c r="D96" s="5">
        <f t="shared" ref="D96:K96" si="43">D97</f>
        <v>0</v>
      </c>
      <c r="E96" s="20">
        <f t="shared" si="43"/>
        <v>0</v>
      </c>
      <c r="F96" s="20"/>
      <c r="G96" s="5"/>
      <c r="H96" s="20">
        <f t="shared" si="43"/>
        <v>0</v>
      </c>
      <c r="I96" s="20"/>
      <c r="J96" s="5"/>
      <c r="K96" s="20">
        <f t="shared" si="43"/>
        <v>0</v>
      </c>
      <c r="L96" s="8"/>
    </row>
    <row r="97" spans="1:12" ht="25.5" hidden="1" x14ac:dyDescent="0.25">
      <c r="A97" s="11" t="s">
        <v>72</v>
      </c>
      <c r="B97" s="12" t="s">
        <v>151</v>
      </c>
      <c r="C97" s="7"/>
      <c r="D97" s="7">
        <v>0</v>
      </c>
      <c r="E97" s="21">
        <v>0</v>
      </c>
      <c r="F97" s="21"/>
      <c r="G97" s="7"/>
      <c r="H97" s="21">
        <v>0</v>
      </c>
      <c r="I97" s="21"/>
      <c r="J97" s="7"/>
      <c r="K97" s="21">
        <v>0</v>
      </c>
      <c r="L97" s="8"/>
    </row>
    <row r="98" spans="1:12" ht="38.25" hidden="1" x14ac:dyDescent="0.25">
      <c r="A98" s="9" t="s">
        <v>159</v>
      </c>
      <c r="B98" s="10" t="s">
        <v>152</v>
      </c>
      <c r="C98" s="5">
        <f>SUM(C99:C101)</f>
        <v>0</v>
      </c>
      <c r="D98" s="5">
        <f t="shared" ref="D98:K98" si="44">SUM(D99:D101)</f>
        <v>0</v>
      </c>
      <c r="E98" s="20">
        <f t="shared" si="44"/>
        <v>0</v>
      </c>
      <c r="F98" s="20"/>
      <c r="G98" s="5"/>
      <c r="H98" s="20">
        <f t="shared" si="44"/>
        <v>0</v>
      </c>
      <c r="I98" s="20"/>
      <c r="J98" s="5"/>
      <c r="K98" s="20">
        <f t="shared" si="44"/>
        <v>0</v>
      </c>
      <c r="L98" s="8"/>
    </row>
    <row r="99" spans="1:12" ht="51" hidden="1" x14ac:dyDescent="0.25">
      <c r="A99" s="11" t="s">
        <v>73</v>
      </c>
      <c r="B99" s="12" t="s">
        <v>153</v>
      </c>
      <c r="C99" s="7"/>
      <c r="D99" s="7"/>
      <c r="E99" s="21"/>
      <c r="F99" s="21"/>
      <c r="G99" s="7"/>
      <c r="H99" s="21"/>
      <c r="I99" s="21"/>
      <c r="J99" s="7"/>
      <c r="K99" s="21"/>
      <c r="L99" s="8"/>
    </row>
    <row r="100" spans="1:12" hidden="1" x14ac:dyDescent="0.25">
      <c r="A100" s="14" t="s">
        <v>74</v>
      </c>
      <c r="B100" s="12" t="s">
        <v>154</v>
      </c>
      <c r="C100" s="7"/>
      <c r="D100" s="7"/>
      <c r="E100" s="21"/>
      <c r="F100" s="21"/>
      <c r="G100" s="7"/>
      <c r="H100" s="21"/>
      <c r="I100" s="21"/>
      <c r="J100" s="7"/>
      <c r="K100" s="21"/>
      <c r="L100" s="8"/>
    </row>
    <row r="101" spans="1:12" ht="25.5" hidden="1" x14ac:dyDescent="0.25">
      <c r="A101" s="11" t="s">
        <v>75</v>
      </c>
      <c r="B101" s="12" t="s">
        <v>155</v>
      </c>
      <c r="C101" s="7"/>
      <c r="D101" s="7"/>
      <c r="E101" s="21"/>
      <c r="F101" s="21"/>
      <c r="G101" s="7"/>
      <c r="H101" s="21"/>
      <c r="I101" s="21"/>
      <c r="J101" s="7"/>
      <c r="K101" s="21"/>
      <c r="L101" s="8"/>
    </row>
    <row r="102" spans="1:12" hidden="1" x14ac:dyDescent="0.25">
      <c r="A102" s="25"/>
      <c r="B102" s="26"/>
      <c r="C102" s="26"/>
      <c r="D102" s="26"/>
      <c r="E102" s="26"/>
      <c r="F102" s="26"/>
      <c r="G102" s="26"/>
      <c r="H102" s="26"/>
      <c r="I102" s="26"/>
      <c r="J102" s="26"/>
      <c r="K102" s="27"/>
      <c r="L102" s="8"/>
    </row>
    <row r="103" spans="1:12" x14ac:dyDescent="0.25">
      <c r="A103" s="15" t="s">
        <v>76</v>
      </c>
      <c r="B103" s="16"/>
      <c r="C103" s="5">
        <f>C5+C18+C22+C27+C40+C47+C52+C63+C69+C78+C85+C91+C96+C98</f>
        <v>1217049984.8</v>
      </c>
      <c r="D103" s="5">
        <f>D5+D18+D22+D27+D40+D47+D52+D63+D69+D78+D85+D91+D96+D98</f>
        <v>1513258318.22</v>
      </c>
      <c r="E103" s="20">
        <f>E5+E18+E22+E27+E40+E47+E52+E63+E69+E78+E85+E91+E96+E98</f>
        <v>1261162579.55</v>
      </c>
      <c r="F103" s="20">
        <f>F5+F18+F22+F27+F40+F47+F52+F63+F69+F78+F85+F91+F96+F98</f>
        <v>1660689780</v>
      </c>
      <c r="G103" s="6">
        <f>F103/E103*100</f>
        <v>131.67927806679427</v>
      </c>
      <c r="H103" s="20">
        <f>H5+H18+H22+H27+H40+H47+H52+H63+H69+H78+H85+H91+H96+H98</f>
        <v>1385166311.4000001</v>
      </c>
      <c r="I103" s="20">
        <f>I5+I18+I22+I27+I40+I47+I52+I63+I69+I78+I85+I91+I96+I98</f>
        <v>1580196160</v>
      </c>
      <c r="J103" s="6">
        <f>I103/H103*100</f>
        <v>114.07988679733927</v>
      </c>
      <c r="K103" s="20">
        <f>K5+K18+K22+K27+K40+K47+K52+K63+K69+K78+K85+K91+K96+K98</f>
        <v>1271632260</v>
      </c>
      <c r="L103" s="6">
        <f>K103/I103*100</f>
        <v>80.473063546743461</v>
      </c>
    </row>
  </sheetData>
  <mergeCells count="21">
    <mergeCell ref="A1:L1"/>
    <mergeCell ref="A17:K17"/>
    <mergeCell ref="A21:K21"/>
    <mergeCell ref="A39:K39"/>
    <mergeCell ref="A46:K46"/>
    <mergeCell ref="A26:K26"/>
    <mergeCell ref="A3:A4"/>
    <mergeCell ref="B3:B4"/>
    <mergeCell ref="D3:D4"/>
    <mergeCell ref="C3:C4"/>
    <mergeCell ref="E3:G3"/>
    <mergeCell ref="H3:J3"/>
    <mergeCell ref="K3:L3"/>
    <mergeCell ref="A95:K95"/>
    <mergeCell ref="A90:K90"/>
    <mergeCell ref="A102:K102"/>
    <mergeCell ref="A51:K51"/>
    <mergeCell ref="A62:K62"/>
    <mergeCell ref="A68:K68"/>
    <mergeCell ref="A77:K77"/>
    <mergeCell ref="A84:K84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2022-11-14T06:15:39Z</dcterms:modified>
</cp:coreProperties>
</file>